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llo\Box\RRVC\Sub-Committees\Holiday Events\2026 WA Wildflowers\"/>
    </mc:Choice>
  </mc:AlternateContent>
  <xr:revisionPtr revIDLastSave="0" documentId="8_{992F7834-97DE-41E7-9CBC-BE288C0DA944}" xr6:coauthVersionLast="47" xr6:coauthVersionMax="47" xr10:uidLastSave="{00000000-0000-0000-0000-000000000000}"/>
  <bookViews>
    <workbookView xWindow="-57720" yWindow="-120" windowWidth="29040" windowHeight="15720" xr2:uid="{9EF85830-BDDB-48AD-A9A0-C49D42CCFF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M91" i="1"/>
  <c r="F91" i="1"/>
  <c r="I90" i="1"/>
  <c r="G90" i="1"/>
  <c r="G89" i="1"/>
  <c r="I89" i="1" s="1"/>
  <c r="G88" i="1"/>
  <c r="I88" i="1" s="1"/>
  <c r="I87" i="1"/>
  <c r="G87" i="1"/>
  <c r="I86" i="1"/>
  <c r="G86" i="1"/>
  <c r="G85" i="1"/>
  <c r="I85" i="1" s="1"/>
  <c r="G84" i="1"/>
  <c r="I84" i="1" s="1"/>
  <c r="I83" i="1"/>
  <c r="G83" i="1"/>
  <c r="I82" i="1"/>
  <c r="G82" i="1"/>
  <c r="G81" i="1"/>
  <c r="I81" i="1" s="1"/>
  <c r="G80" i="1"/>
  <c r="I80" i="1" s="1"/>
  <c r="I79" i="1"/>
  <c r="G79" i="1"/>
  <c r="I78" i="1"/>
  <c r="G78" i="1"/>
  <c r="G77" i="1"/>
  <c r="I77" i="1" s="1"/>
  <c r="G76" i="1"/>
  <c r="I76" i="1" s="1"/>
  <c r="I75" i="1"/>
  <c r="G75" i="1"/>
  <c r="I74" i="1"/>
  <c r="G74" i="1"/>
  <c r="G73" i="1"/>
  <c r="I73" i="1" s="1"/>
  <c r="G72" i="1"/>
  <c r="I72" i="1" s="1"/>
  <c r="A72" i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I70" i="1"/>
  <c r="G70" i="1"/>
  <c r="G69" i="1"/>
  <c r="I69" i="1" s="1"/>
  <c r="I68" i="1"/>
  <c r="G68" i="1"/>
  <c r="G67" i="1"/>
  <c r="I67" i="1" s="1"/>
  <c r="G65" i="1"/>
  <c r="I65" i="1" s="1"/>
  <c r="I64" i="1"/>
  <c r="G64" i="1"/>
  <c r="I63" i="1"/>
  <c r="G63" i="1"/>
  <c r="G62" i="1"/>
  <c r="I62" i="1" s="1"/>
  <c r="G61" i="1"/>
  <c r="I61" i="1" s="1"/>
  <c r="I60" i="1"/>
  <c r="G60" i="1"/>
  <c r="I59" i="1"/>
  <c r="G59" i="1"/>
  <c r="G58" i="1"/>
  <c r="I58" i="1" s="1"/>
  <c r="G57" i="1"/>
  <c r="I57" i="1" s="1"/>
  <c r="I56" i="1"/>
  <c r="G56" i="1"/>
  <c r="I55" i="1"/>
  <c r="G55" i="1"/>
  <c r="G54" i="1"/>
  <c r="I54" i="1" s="1"/>
  <c r="G53" i="1"/>
  <c r="I53" i="1" s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7" i="1" s="1"/>
  <c r="I52" i="1"/>
  <c r="G52" i="1"/>
  <c r="G51" i="1"/>
  <c r="I51" i="1" s="1"/>
  <c r="I50" i="1"/>
  <c r="G50" i="1"/>
  <c r="G48" i="1"/>
  <c r="I48" i="1" s="1"/>
  <c r="I44" i="1"/>
  <c r="G44" i="1"/>
  <c r="G43" i="1"/>
  <c r="I43" i="1" s="1"/>
  <c r="I42" i="1"/>
  <c r="G42" i="1"/>
  <c r="G41" i="1"/>
  <c r="I41" i="1" s="1"/>
  <c r="I40" i="1"/>
  <c r="G40" i="1"/>
  <c r="G39" i="1"/>
  <c r="I39" i="1" s="1"/>
  <c r="I38" i="1"/>
  <c r="G38" i="1"/>
  <c r="G37" i="1"/>
  <c r="I37" i="1" s="1"/>
  <c r="I35" i="1"/>
  <c r="G35" i="1"/>
  <c r="G34" i="1"/>
  <c r="I34" i="1" s="1"/>
  <c r="I33" i="1"/>
  <c r="G33" i="1"/>
  <c r="G32" i="1"/>
  <c r="I32" i="1" s="1"/>
  <c r="I31" i="1"/>
  <c r="G31" i="1"/>
  <c r="G30" i="1"/>
  <c r="I30" i="1" s="1"/>
  <c r="I29" i="1"/>
  <c r="G29" i="1"/>
  <c r="G28" i="1"/>
  <c r="I28" i="1" s="1"/>
  <c r="I27" i="1"/>
  <c r="G27" i="1"/>
  <c r="G26" i="1"/>
  <c r="I26" i="1" s="1"/>
  <c r="I25" i="1"/>
  <c r="G25" i="1"/>
  <c r="G24" i="1"/>
  <c r="I24" i="1" s="1"/>
  <c r="I23" i="1"/>
  <c r="G23" i="1"/>
  <c r="G22" i="1"/>
  <c r="I22" i="1" s="1"/>
  <c r="I21" i="1"/>
  <c r="G21" i="1"/>
  <c r="G20" i="1"/>
  <c r="I20" i="1" s="1"/>
  <c r="I19" i="1"/>
  <c r="G19" i="1"/>
  <c r="G18" i="1"/>
  <c r="I18" i="1" s="1"/>
  <c r="I17" i="1"/>
  <c r="G17" i="1"/>
  <c r="G16" i="1"/>
  <c r="I16" i="1" s="1"/>
  <c r="I15" i="1"/>
  <c r="G15" i="1"/>
  <c r="G14" i="1"/>
  <c r="I14" i="1" s="1"/>
  <c r="I13" i="1"/>
  <c r="G13" i="1"/>
  <c r="G12" i="1"/>
  <c r="I12" i="1" s="1"/>
  <c r="I11" i="1"/>
  <c r="G11" i="1"/>
  <c r="G10" i="1"/>
  <c r="I10" i="1" s="1"/>
  <c r="I9" i="1"/>
  <c r="G9" i="1"/>
  <c r="G8" i="1"/>
  <c r="I8" i="1" s="1"/>
  <c r="I7" i="1"/>
  <c r="G7" i="1"/>
  <c r="G6" i="1"/>
  <c r="I6" i="1" s="1"/>
  <c r="I5" i="1"/>
  <c r="G5" i="1"/>
  <c r="G4" i="1"/>
  <c r="I4" i="1" s="1"/>
  <c r="I91" i="1" l="1"/>
  <c r="U91" i="1" s="1"/>
  <c r="U92" i="1" s="1"/>
  <c r="G91" i="1"/>
</calcChain>
</file>

<file path=xl/sharedStrings.xml><?xml version="1.0" encoding="utf-8"?>
<sst xmlns="http://schemas.openxmlformats.org/spreadsheetml/2006/main" count="962" uniqueCount="170">
  <si>
    <t xml:space="preserve">2026 WA Wildflowers &amp; South Australia Peninsulas 'Holiday In Company' </t>
  </si>
  <si>
    <t>Day No</t>
  </si>
  <si>
    <t>Day</t>
  </si>
  <si>
    <t>Date</t>
  </si>
  <si>
    <t>Trip - From</t>
  </si>
  <si>
    <t>Trip - To</t>
  </si>
  <si>
    <t>Klm</t>
  </si>
  <si>
    <t>Litres</t>
  </si>
  <si>
    <t>Cost per Litre</t>
  </si>
  <si>
    <t>Fuel Cost</t>
  </si>
  <si>
    <t>Actual Locn</t>
  </si>
  <si>
    <t>GPS</t>
  </si>
  <si>
    <t>Info</t>
  </si>
  <si>
    <t>Rig Fee</t>
  </si>
  <si>
    <t>Est. Site Cost</t>
  </si>
  <si>
    <t>Power</t>
  </si>
  <si>
    <t>Dump Point</t>
  </si>
  <si>
    <t>Toilet</t>
  </si>
  <si>
    <t>Showers</t>
  </si>
  <si>
    <t>Potable Water</t>
  </si>
  <si>
    <t>Laundry</t>
  </si>
  <si>
    <t>Camp 11  Pendium Reference</t>
  </si>
  <si>
    <t>INDICATIVE TRAVEL ITINERARY</t>
  </si>
  <si>
    <t>Friday</t>
  </si>
  <si>
    <t>Brisbane</t>
  </si>
  <si>
    <t>Goondiwindi</t>
  </si>
  <si>
    <t>Goondiwindi Showground</t>
  </si>
  <si>
    <t>28.31.51S 150.19.14E</t>
  </si>
  <si>
    <t>Travel in Company</t>
  </si>
  <si>
    <t>Y</t>
  </si>
  <si>
    <t>Qld</t>
  </si>
  <si>
    <t>Saturday</t>
  </si>
  <si>
    <t>Coonabarabran</t>
  </si>
  <si>
    <t>Gowan Rest Area</t>
  </si>
  <si>
    <t>31.13.15S  149.19.34E</t>
  </si>
  <si>
    <t>N</t>
  </si>
  <si>
    <t>NSW</t>
  </si>
  <si>
    <t>Sunday</t>
  </si>
  <si>
    <t>Condobolin</t>
  </si>
  <si>
    <t>River View Caravan Park</t>
  </si>
  <si>
    <t>33.05.40S 147.08.50E</t>
  </si>
  <si>
    <t>Monday</t>
  </si>
  <si>
    <t>Tuesday</t>
  </si>
  <si>
    <t>Goolgowi</t>
  </si>
  <si>
    <t>Goolgowi Rest Area</t>
  </si>
  <si>
    <t xml:space="preserve">33.59.22S 145.41.42E </t>
  </si>
  <si>
    <t>Wednesday</t>
  </si>
  <si>
    <t>Balranald</t>
  </si>
  <si>
    <t>Balranald Rest Area</t>
  </si>
  <si>
    <t>34.38.21S 143.33.52E</t>
  </si>
  <si>
    <t>Thursday</t>
  </si>
  <si>
    <t>Mildura</t>
  </si>
  <si>
    <t>Rivergardens Holiday Park</t>
  </si>
  <si>
    <t>34.10.46S  142.12.35E</t>
  </si>
  <si>
    <t>Waikerie</t>
  </si>
  <si>
    <t>Holder Bend Reserve</t>
  </si>
  <si>
    <t>34.11.04S 140.00.48E</t>
  </si>
  <si>
    <t>SA</t>
  </si>
  <si>
    <t>Edithburgh</t>
  </si>
  <si>
    <t>Edithburgh Caravan Park</t>
  </si>
  <si>
    <t>35.05.20S 137.44.46E</t>
  </si>
  <si>
    <t>Port Augusta</t>
  </si>
  <si>
    <t>Lincoln/Eyre Junction</t>
  </si>
  <si>
    <t>32.36.58S 137.34.26E</t>
  </si>
  <si>
    <t>Port Lincoln</t>
  </si>
  <si>
    <t>Port Lincoln Tourist Park</t>
  </si>
  <si>
    <t>34.43.41S 135.53.00E</t>
  </si>
  <si>
    <t>Venus Bay</t>
  </si>
  <si>
    <t>Venus Bay Caravan Park</t>
  </si>
  <si>
    <t>33.13.59S 134.40.29E</t>
  </si>
  <si>
    <t>Ceduna</t>
  </si>
  <si>
    <t>Wittelbee Campground</t>
  </si>
  <si>
    <t>32.12.22S 133.44.17E</t>
  </si>
  <si>
    <t xml:space="preserve">Quarantine Station </t>
  </si>
  <si>
    <t>Bunda Cliffs</t>
  </si>
  <si>
    <t>31.24.31S 130.16.39E</t>
  </si>
  <si>
    <t>Caiguna</t>
  </si>
  <si>
    <t>Caiguna Blowhole</t>
  </si>
  <si>
    <t>32.16.36S 125.25.52E</t>
  </si>
  <si>
    <t>WA</t>
  </si>
  <si>
    <t>Norseman</t>
  </si>
  <si>
    <t>Norseman RV Park</t>
  </si>
  <si>
    <t>32.11.42S 121.46.28E</t>
  </si>
  <si>
    <t>Southern Cross</t>
  </si>
  <si>
    <t>Southern Cross Parking</t>
  </si>
  <si>
    <t>31.14.06S 119.19.09E</t>
  </si>
  <si>
    <t>Wildflower Way</t>
  </si>
  <si>
    <t>Dalwallinu</t>
  </si>
  <si>
    <t xml:space="preserve">Dalwallinu Caravan Park  </t>
  </si>
  <si>
    <t>30.16.27S 116.40.08E</t>
  </si>
  <si>
    <r>
      <rPr>
        <u/>
        <sz val="9"/>
        <color theme="1"/>
        <rFont val="Calibri"/>
        <family val="2"/>
        <scheme val="minor"/>
      </rPr>
      <t>Base &amp; Visit</t>
    </r>
    <r>
      <rPr>
        <sz val="9"/>
        <color theme="1"/>
        <rFont val="Calibri"/>
        <family val="2"/>
        <scheme val="minor"/>
      </rPr>
      <t xml:space="preserve"> 
Southern end of 'Wildflower Way'  
</t>
    </r>
    <r>
      <rPr>
        <b/>
        <i/>
        <sz val="9"/>
        <color theme="1"/>
        <rFont val="Calibri"/>
        <family val="2"/>
        <scheme val="minor"/>
      </rPr>
      <t>See Map</t>
    </r>
  </si>
  <si>
    <t>Dalwallinu Caravan Park</t>
  </si>
  <si>
    <t>Mullewa</t>
  </si>
  <si>
    <t>Mullewa Caravan Park</t>
  </si>
  <si>
    <t>28.32.19S 115.30.14E</t>
  </si>
  <si>
    <r>
      <rPr>
        <u/>
        <sz val="9"/>
        <color theme="1"/>
        <rFont val="Calibri"/>
        <family val="2"/>
        <scheme val="minor"/>
      </rPr>
      <t>Base &amp; Visit</t>
    </r>
    <r>
      <rPr>
        <sz val="9"/>
        <color theme="1"/>
        <rFont val="Calibri"/>
        <family val="2"/>
        <scheme val="minor"/>
      </rPr>
      <t xml:space="preserve"> 
Northern end of 'Wildflower Way'  
</t>
    </r>
    <r>
      <rPr>
        <b/>
        <i/>
        <sz val="9"/>
        <color theme="1"/>
        <rFont val="Calibri"/>
        <family val="2"/>
        <scheme val="minor"/>
      </rPr>
      <t>See Map</t>
    </r>
  </si>
  <si>
    <t>Cervantes</t>
  </si>
  <si>
    <t>RAC Cervantes Hol Pk</t>
  </si>
  <si>
    <t>30.29.50S 115.03.58E</t>
  </si>
  <si>
    <r>
      <rPr>
        <u/>
        <sz val="9"/>
        <color theme="1"/>
        <rFont val="Calibri"/>
        <family val="2"/>
        <scheme val="minor"/>
      </rPr>
      <t>Base &amp; Tour</t>
    </r>
    <r>
      <rPr>
        <sz val="9"/>
        <color theme="1"/>
        <rFont val="Calibri"/>
        <family val="2"/>
        <scheme val="minor"/>
      </rPr>
      <t xml:space="preserve">
'Wildflower Way' &amp; Pinacles N/Pk </t>
    </r>
  </si>
  <si>
    <t>Perth</t>
  </si>
  <si>
    <t>Perth Central Caravan Park</t>
  </si>
  <si>
    <t>South West Wildflowers</t>
  </si>
  <si>
    <t>Busselton</t>
  </si>
  <si>
    <t>RAC Busselton Holiday Park</t>
  </si>
  <si>
    <r>
      <rPr>
        <u/>
        <sz val="9"/>
        <color theme="1"/>
        <rFont val="Calibri"/>
        <family val="2"/>
        <scheme val="minor"/>
      </rPr>
      <t>Base &amp; Visit</t>
    </r>
    <r>
      <rPr>
        <sz val="9"/>
        <color theme="1"/>
        <rFont val="Calibri"/>
        <family val="2"/>
        <scheme val="minor"/>
      </rPr>
      <t xml:space="preserve"> 
Darling Range, Pemberton, Cape Leuwin, Boranup Forest, Munda Biddi Lake, Porongun Up N/Pk, Love Pool Reserve
Walpol, Valley of the Giants  
</t>
    </r>
  </si>
  <si>
    <t>Manjimup</t>
  </si>
  <si>
    <t>Manjimup Central C.Pk</t>
  </si>
  <si>
    <t>34.14.27S 116.08.56E</t>
  </si>
  <si>
    <t>Walpole</t>
  </si>
  <si>
    <t>Coalmine Beach Hol Pk</t>
  </si>
  <si>
    <t>34.59.22S 116.43.11E</t>
  </si>
  <si>
    <t>Valley of the Giants</t>
  </si>
  <si>
    <t>Albany</t>
  </si>
  <si>
    <t>BIG4 Emu Beach</t>
  </si>
  <si>
    <t>35.00.00S 117.56.16E</t>
  </si>
  <si>
    <r>
      <rPr>
        <u/>
        <sz val="9"/>
        <color theme="1"/>
        <rFont val="Calibri"/>
        <family val="2"/>
        <scheme val="minor"/>
      </rPr>
      <t xml:space="preserve">Base &amp; Visit
</t>
    </r>
    <r>
      <rPr>
        <sz val="9"/>
        <color theme="1"/>
        <rFont val="Calibri"/>
        <family val="2"/>
        <scheme val="minor"/>
      </rPr>
      <t xml:space="preserve">Whaling Station, Wildflowers, Fort Royal, West Cape etc
</t>
    </r>
  </si>
  <si>
    <t>Hyden</t>
  </si>
  <si>
    <t>Wave Rock Caravan Park</t>
  </si>
  <si>
    <t>32.26.30S 118.53.52E</t>
  </si>
  <si>
    <t xml:space="preserve">East Wheatbelt &amp; Wildflowers </t>
  </si>
  <si>
    <r>
      <rPr>
        <u/>
        <sz val="9"/>
        <color theme="1"/>
        <rFont val="Calibri"/>
        <family val="2"/>
        <scheme val="minor"/>
      </rPr>
      <t xml:space="preserve">Base &amp; Visit
</t>
    </r>
    <r>
      <rPr>
        <sz val="9"/>
        <color theme="1"/>
        <rFont val="Calibri"/>
        <family val="2"/>
        <scheme val="minor"/>
      </rPr>
      <t>Dowerin, Merredin, Kondinin</t>
    </r>
  </si>
  <si>
    <t>Esperance</t>
  </si>
  <si>
    <t>RAC Esperance Hol Pk</t>
  </si>
  <si>
    <t>33.50.44S 121.54.07E</t>
  </si>
  <si>
    <t xml:space="preserve"> Esperence Wildflower Festival - 20 - 24 September 2026</t>
  </si>
  <si>
    <t>Wildflower Festival / Parade Saturday</t>
  </si>
  <si>
    <t>Norseman area</t>
  </si>
  <si>
    <t>Southern Hill 24hr R/A</t>
  </si>
  <si>
    <t>32.04.24S 122.35.36E</t>
  </si>
  <si>
    <t>Cocklebiddy</t>
  </si>
  <si>
    <t>Observation Turnoff</t>
  </si>
  <si>
    <t>32.00.10S 126.16.38E</t>
  </si>
  <si>
    <t xml:space="preserve">Quarantine Station in area </t>
  </si>
  <si>
    <t>81K Rest Area</t>
  </si>
  <si>
    <t>31.35.16S 129.50.03E</t>
  </si>
  <si>
    <t>Koonibba Parking Area</t>
  </si>
  <si>
    <t>31.57.05S 133.25.09E</t>
  </si>
  <si>
    <t>Kimba</t>
  </si>
  <si>
    <t>Kimba Rec Reserve</t>
  </si>
  <si>
    <t>33.08..4S 136.24.54E</t>
  </si>
  <si>
    <t>Peterborough</t>
  </si>
  <si>
    <t>Peterborough East R/A</t>
  </si>
  <si>
    <t>32.58.11S 138.51.45E</t>
  </si>
  <si>
    <t>Broken Hill</t>
  </si>
  <si>
    <t>Broken Hill Racecourse</t>
  </si>
  <si>
    <t>31.54.48S 141.28.51E</t>
  </si>
  <si>
    <t>Emmdale Roadhouse</t>
  </si>
  <si>
    <t>31.39.11S 144.16.06E</t>
  </si>
  <si>
    <t>Bourke</t>
  </si>
  <si>
    <t>Mitchell Caravan Park</t>
  </si>
  <si>
    <t>30.05.25S 146.56.59E</t>
  </si>
  <si>
    <t>Cunnamulla</t>
  </si>
  <si>
    <t>Hotel Cunnamulla</t>
  </si>
  <si>
    <t>28.04.16S 145.40.58E</t>
  </si>
  <si>
    <t>Nindagully Hotel</t>
  </si>
  <si>
    <t>Nindigully Pub</t>
  </si>
  <si>
    <t>28.21.17S 148.49.15E</t>
  </si>
  <si>
    <t>Inglewood</t>
  </si>
  <si>
    <t>Inglewood RV Stop</t>
  </si>
  <si>
    <t>28.24.42S 151.05.09E</t>
  </si>
  <si>
    <t>Home</t>
  </si>
  <si>
    <t>TOTALS</t>
  </si>
  <si>
    <t>$ Per Day</t>
  </si>
  <si>
    <t>Booking Fee</t>
  </si>
  <si>
    <t>Rig + 1st Night accommodation</t>
  </si>
  <si>
    <t>Sched Payment 2</t>
  </si>
  <si>
    <t>50% residue of accommodation</t>
  </si>
  <si>
    <t>Sched Payment 3</t>
  </si>
  <si>
    <t xml:space="preserve">Residue of accommodation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</si>
</sst>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</font>
    <font>
      <b/>
      <sz val="9"/>
      <color rgb="FFFF0000"/>
      <name val="Calibri"/>
      <family val="2"/>
    </font>
    <font>
      <sz val="9"/>
      <color rgb="FF0000FF"/>
      <name val="Calibri"/>
      <family val="2"/>
    </font>
    <font>
      <sz val="9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/>
    </xf>
    <xf numFmtId="15" fontId="6" fillId="4" borderId="11" xfId="0" applyNumberFormat="1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center" vertical="center"/>
    </xf>
    <xf numFmtId="1" fontId="6" fillId="4" borderId="11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 wrapText="1"/>
    </xf>
    <xf numFmtId="165" fontId="6" fillId="4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/>
    </xf>
    <xf numFmtId="15" fontId="7" fillId="4" borderId="11" xfId="0" applyNumberFormat="1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 wrapText="1"/>
    </xf>
    <xf numFmtId="164" fontId="8" fillId="4" borderId="11" xfId="0" applyNumberFormat="1" applyFont="1" applyFill="1" applyBorder="1" applyAlignment="1">
      <alignment horizontal="center" vertical="center" wrapText="1"/>
    </xf>
    <xf numFmtId="165" fontId="8" fillId="4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top" wrapText="1"/>
    </xf>
    <xf numFmtId="0" fontId="7" fillId="4" borderId="12" xfId="0" applyFont="1" applyFill="1" applyBorder="1" applyAlignment="1">
      <alignment horizontal="center" vertical="top" wrapText="1"/>
    </xf>
    <xf numFmtId="0" fontId="7" fillId="4" borderId="13" xfId="0" applyFont="1" applyFill="1" applyBorder="1" applyAlignment="1">
      <alignment horizontal="center" vertical="top" wrapText="1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8" fillId="4" borderId="11" xfId="0" applyFont="1" applyFill="1" applyBorder="1" applyAlignment="1">
      <alignment horizontal="center" vertical="center" wrapText="1"/>
    </xf>
    <xf numFmtId="3" fontId="8" fillId="4" borderId="11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left" vertical="center" wrapText="1"/>
    </xf>
    <xf numFmtId="164" fontId="8" fillId="4" borderId="11" xfId="0" applyNumberFormat="1" applyFont="1" applyFill="1" applyBorder="1" applyAlignment="1">
      <alignment horizontal="left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horizontal="center" vertical="center" wrapText="1"/>
    </xf>
    <xf numFmtId="164" fontId="8" fillId="4" borderId="13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left" vertical="center" wrapText="1"/>
    </xf>
    <xf numFmtId="164" fontId="6" fillId="5" borderId="11" xfId="0" applyNumberFormat="1" applyFont="1" applyFill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center" vertical="center" wrapText="1"/>
    </xf>
    <xf numFmtId="164" fontId="9" fillId="5" borderId="13" xfId="0" applyNumberFormat="1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164" fontId="6" fillId="5" borderId="12" xfId="0" applyNumberFormat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164" fontId="8" fillId="5" borderId="11" xfId="0" applyNumberFormat="1" applyFont="1" applyFill="1" applyBorder="1" applyAlignment="1">
      <alignment horizontal="left" vertical="center" wrapText="1"/>
    </xf>
    <xf numFmtId="164" fontId="8" fillId="5" borderId="11" xfId="0" applyNumberFormat="1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1" fontId="8" fillId="5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14" fillId="5" borderId="11" xfId="0" applyNumberFormat="1" applyFont="1" applyFill="1" applyBorder="1" applyAlignment="1">
      <alignment horizontal="left" vertical="center"/>
    </xf>
    <xf numFmtId="165" fontId="14" fillId="5" borderId="11" xfId="0" applyNumberFormat="1" applyFont="1" applyFill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 textRotation="90"/>
    </xf>
    <xf numFmtId="0" fontId="15" fillId="0" borderId="11" xfId="0" applyFont="1" applyBorder="1" applyAlignment="1">
      <alignment horizontal="center" vertical="center" textRotation="90"/>
    </xf>
    <xf numFmtId="1" fontId="15" fillId="0" borderId="11" xfId="0" applyNumberFormat="1" applyFont="1" applyBorder="1" applyAlignment="1">
      <alignment horizontal="center" vertical="center" textRotation="90"/>
    </xf>
    <xf numFmtId="165" fontId="15" fillId="4" borderId="11" xfId="0" applyNumberFormat="1" applyFont="1" applyFill="1" applyBorder="1" applyAlignment="1">
      <alignment horizontal="center" vertical="center" textRotation="90" wrapText="1"/>
    </xf>
    <xf numFmtId="165" fontId="15" fillId="5" borderId="11" xfId="0" applyNumberFormat="1" applyFont="1" applyFill="1" applyBorder="1" applyAlignment="1">
      <alignment horizontal="center" vertical="center" textRotation="90"/>
    </xf>
    <xf numFmtId="165" fontId="16" fillId="3" borderId="16" xfId="0" applyNumberFormat="1" applyFont="1" applyFill="1" applyBorder="1" applyAlignment="1">
      <alignment horizontal="center" vertical="center" wrapText="1"/>
    </xf>
    <xf numFmtId="165" fontId="16" fillId="3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3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09A7-BE54-4887-8EF4-4432976DEE08}">
  <dimension ref="A1:V96"/>
  <sheetViews>
    <sheetView tabSelected="1" topLeftCell="A74" workbookViewId="0">
      <selection activeCell="Y92" sqref="Y91:Y92"/>
    </sheetView>
  </sheetViews>
  <sheetFormatPr defaultRowHeight="14.5" x14ac:dyDescent="0.35"/>
  <cols>
    <col min="1" max="1" width="4.453125" customWidth="1"/>
    <col min="2" max="2" width="10.36328125" customWidth="1"/>
    <col min="4" max="4" width="12.26953125" customWidth="1"/>
    <col min="5" max="5" width="12.6328125" customWidth="1"/>
    <col min="6" max="6" width="5.54296875" customWidth="1"/>
    <col min="7" max="7" width="5.81640625" customWidth="1"/>
    <col min="8" max="8" width="6.26953125" customWidth="1"/>
    <col min="9" max="9" width="5.26953125" customWidth="1"/>
    <col min="10" max="10" width="22.90625" customWidth="1"/>
    <col min="11" max="11" width="17.08984375" customWidth="1"/>
    <col min="12" max="12" width="14.1796875" customWidth="1"/>
    <col min="13" max="13" width="4.7265625" customWidth="1"/>
    <col min="14" max="14" width="5.26953125" customWidth="1"/>
    <col min="15" max="17" width="3.81640625" customWidth="1"/>
    <col min="18" max="18" width="3.6328125" customWidth="1"/>
    <col min="19" max="19" width="3.81640625" customWidth="1"/>
    <col min="20" max="20" width="3.36328125" customWidth="1"/>
    <col min="21" max="21" width="5.7265625" customWidth="1"/>
    <col min="22" max="22" width="4.90625" customWidth="1"/>
  </cols>
  <sheetData>
    <row r="1" spans="1:22" ht="15" thickBot="1" x14ac:dyDescent="0.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61" customHeight="1" x14ac:dyDescent="0.3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6" t="s">
        <v>15</v>
      </c>
      <c r="P2" s="6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8" t="s">
        <v>21</v>
      </c>
      <c r="V2" s="9"/>
    </row>
    <row r="3" spans="1:22" x14ac:dyDescent="0.35">
      <c r="A3" s="10"/>
      <c r="B3" s="11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</row>
    <row r="4" spans="1:22" ht="48" x14ac:dyDescent="0.35">
      <c r="A4" s="13">
        <v>1</v>
      </c>
      <c r="B4" s="14" t="s">
        <v>23</v>
      </c>
      <c r="C4" s="15">
        <v>46220</v>
      </c>
      <c r="D4" s="14" t="s">
        <v>24</v>
      </c>
      <c r="E4" s="14" t="s">
        <v>25</v>
      </c>
      <c r="F4" s="16">
        <v>353</v>
      </c>
      <c r="G4" s="17">
        <f>SUM(F4)/100*20</f>
        <v>70.599999999999994</v>
      </c>
      <c r="H4" s="18">
        <v>2.6</v>
      </c>
      <c r="I4" s="19">
        <f t="shared" ref="I4" si="0">G4*H4</f>
        <v>183.56</v>
      </c>
      <c r="J4" s="20" t="s">
        <v>26</v>
      </c>
      <c r="K4" s="13" t="s">
        <v>27</v>
      </c>
      <c r="L4" s="21" t="s">
        <v>28</v>
      </c>
      <c r="M4" s="13">
        <v>50</v>
      </c>
      <c r="N4" s="13">
        <v>30</v>
      </c>
      <c r="O4" s="13" t="s">
        <v>29</v>
      </c>
      <c r="P4" s="13" t="s">
        <v>29</v>
      </c>
      <c r="Q4" s="13" t="s">
        <v>29</v>
      </c>
      <c r="R4" s="13" t="s">
        <v>29</v>
      </c>
      <c r="S4" s="13" t="s">
        <v>29</v>
      </c>
      <c r="T4" s="13" t="s">
        <v>29</v>
      </c>
      <c r="U4" s="13" t="s">
        <v>30</v>
      </c>
      <c r="V4" s="13">
        <v>1289</v>
      </c>
    </row>
    <row r="5" spans="1:22" ht="24" x14ac:dyDescent="0.35">
      <c r="A5" s="13">
        <v>2</v>
      </c>
      <c r="B5" s="14" t="s">
        <v>31</v>
      </c>
      <c r="C5" s="15">
        <v>46221</v>
      </c>
      <c r="D5" s="14" t="s">
        <v>25</v>
      </c>
      <c r="E5" s="14" t="s">
        <v>32</v>
      </c>
      <c r="F5" s="16">
        <v>344</v>
      </c>
      <c r="G5" s="17">
        <f>SUM(F5)/100*20</f>
        <v>68.8</v>
      </c>
      <c r="H5" s="18">
        <v>2.6</v>
      </c>
      <c r="I5" s="19">
        <f>G5*H5</f>
        <v>178.88</v>
      </c>
      <c r="J5" s="20" t="s">
        <v>33</v>
      </c>
      <c r="K5" s="13" t="s">
        <v>34</v>
      </c>
      <c r="L5" s="22"/>
      <c r="M5" s="13"/>
      <c r="N5" s="13">
        <v>0</v>
      </c>
      <c r="O5" s="13" t="s">
        <v>35</v>
      </c>
      <c r="P5" s="13" t="s">
        <v>35</v>
      </c>
      <c r="Q5" s="13" t="s">
        <v>29</v>
      </c>
      <c r="R5" s="13" t="s">
        <v>29</v>
      </c>
      <c r="S5" s="13" t="s">
        <v>35</v>
      </c>
      <c r="T5" s="13" t="s">
        <v>35</v>
      </c>
      <c r="U5" s="13" t="s">
        <v>36</v>
      </c>
      <c r="V5" s="13">
        <v>1357</v>
      </c>
    </row>
    <row r="6" spans="1:22" ht="36" x14ac:dyDescent="0.35">
      <c r="A6" s="13">
        <v>3</v>
      </c>
      <c r="B6" s="14" t="s">
        <v>37</v>
      </c>
      <c r="C6" s="15">
        <v>46222</v>
      </c>
      <c r="D6" s="14" t="s">
        <v>32</v>
      </c>
      <c r="E6" s="14" t="s">
        <v>38</v>
      </c>
      <c r="F6" s="16">
        <v>342</v>
      </c>
      <c r="G6" s="17">
        <f>SUM(F6)/100*20</f>
        <v>68.400000000000006</v>
      </c>
      <c r="H6" s="18">
        <v>2.6</v>
      </c>
      <c r="I6" s="19">
        <f>G6*H6</f>
        <v>177.84000000000003</v>
      </c>
      <c r="J6" s="20" t="s">
        <v>39</v>
      </c>
      <c r="K6" s="13" t="s">
        <v>40</v>
      </c>
      <c r="L6" s="22"/>
      <c r="M6" s="13"/>
      <c r="N6" s="13">
        <v>50</v>
      </c>
      <c r="O6" s="13" t="s">
        <v>29</v>
      </c>
      <c r="P6" s="13" t="s">
        <v>29</v>
      </c>
      <c r="Q6" s="13" t="s">
        <v>29</v>
      </c>
      <c r="R6" s="13" t="s">
        <v>29</v>
      </c>
      <c r="S6" s="13" t="s">
        <v>29</v>
      </c>
      <c r="T6" s="13" t="s">
        <v>29</v>
      </c>
      <c r="U6" s="13" t="s">
        <v>36</v>
      </c>
      <c r="V6" s="13">
        <v>1582</v>
      </c>
    </row>
    <row r="7" spans="1:22" ht="36" x14ac:dyDescent="0.35">
      <c r="A7" s="13">
        <v>4</v>
      </c>
      <c r="B7" s="14" t="s">
        <v>41</v>
      </c>
      <c r="C7" s="15">
        <v>46223</v>
      </c>
      <c r="D7" s="14" t="s">
        <v>38</v>
      </c>
      <c r="E7" s="14" t="s">
        <v>38</v>
      </c>
      <c r="F7" s="16"/>
      <c r="G7" s="17">
        <f>SUM(F7)/100*20</f>
        <v>0</v>
      </c>
      <c r="H7" s="18">
        <v>2.6</v>
      </c>
      <c r="I7" s="19">
        <f>G7*H7</f>
        <v>0</v>
      </c>
      <c r="J7" s="20" t="s">
        <v>39</v>
      </c>
      <c r="K7" s="13" t="s">
        <v>40</v>
      </c>
      <c r="L7" s="22"/>
      <c r="M7" s="13"/>
      <c r="N7" s="13">
        <v>50</v>
      </c>
      <c r="O7" s="13" t="s">
        <v>29</v>
      </c>
      <c r="P7" s="13" t="s">
        <v>29</v>
      </c>
      <c r="Q7" s="13" t="s">
        <v>29</v>
      </c>
      <c r="R7" s="13" t="s">
        <v>29</v>
      </c>
      <c r="S7" s="13" t="s">
        <v>29</v>
      </c>
      <c r="T7" s="13" t="s">
        <v>29</v>
      </c>
      <c r="U7" s="16"/>
      <c r="V7" s="16"/>
    </row>
    <row r="8" spans="1:22" x14ac:dyDescent="0.35">
      <c r="A8" s="13">
        <v>5</v>
      </c>
      <c r="B8" s="14" t="s">
        <v>42</v>
      </c>
      <c r="C8" s="15">
        <v>46224</v>
      </c>
      <c r="D8" s="14" t="s">
        <v>38</v>
      </c>
      <c r="E8" s="14" t="s">
        <v>43</v>
      </c>
      <c r="F8" s="16">
        <v>221</v>
      </c>
      <c r="G8" s="17">
        <f t="shared" ref="G8:G21" si="1">SUM(F8)/100*20</f>
        <v>44.2</v>
      </c>
      <c r="H8" s="18">
        <v>2.6</v>
      </c>
      <c r="I8" s="19">
        <f t="shared" ref="I8:I14" si="2">G8*H8</f>
        <v>114.92000000000002</v>
      </c>
      <c r="J8" s="14" t="s">
        <v>44</v>
      </c>
      <c r="K8" s="16" t="s">
        <v>45</v>
      </c>
      <c r="L8" s="22"/>
      <c r="M8" s="16"/>
      <c r="N8" s="16">
        <v>0</v>
      </c>
      <c r="O8" s="13" t="s">
        <v>35</v>
      </c>
      <c r="P8" s="13" t="s">
        <v>35</v>
      </c>
      <c r="Q8" s="13" t="s">
        <v>35</v>
      </c>
      <c r="R8" s="13" t="s">
        <v>35</v>
      </c>
      <c r="S8" s="13" t="s">
        <v>35</v>
      </c>
      <c r="T8" s="13" t="s">
        <v>35</v>
      </c>
      <c r="U8" s="16" t="s">
        <v>36</v>
      </c>
      <c r="V8" s="16">
        <v>831</v>
      </c>
    </row>
    <row r="9" spans="1:22" x14ac:dyDescent="0.35">
      <c r="A9" s="13">
        <v>6</v>
      </c>
      <c r="B9" s="14" t="s">
        <v>46</v>
      </c>
      <c r="C9" s="15">
        <v>46225</v>
      </c>
      <c r="D9" s="14" t="s">
        <v>43</v>
      </c>
      <c r="E9" s="14" t="s">
        <v>47</v>
      </c>
      <c r="F9" s="16">
        <v>241</v>
      </c>
      <c r="G9" s="17">
        <f t="shared" si="1"/>
        <v>48.2</v>
      </c>
      <c r="H9" s="18">
        <v>2.6</v>
      </c>
      <c r="I9" s="19">
        <f t="shared" si="2"/>
        <v>125.32000000000001</v>
      </c>
      <c r="J9" s="14" t="s">
        <v>48</v>
      </c>
      <c r="K9" s="16" t="s">
        <v>49</v>
      </c>
      <c r="L9" s="22"/>
      <c r="M9" s="16"/>
      <c r="N9" s="16">
        <v>0</v>
      </c>
      <c r="O9" s="13" t="s">
        <v>35</v>
      </c>
      <c r="P9" s="16" t="s">
        <v>35</v>
      </c>
      <c r="Q9" s="16" t="s">
        <v>29</v>
      </c>
      <c r="R9" s="16" t="s">
        <v>29</v>
      </c>
      <c r="S9" s="16" t="s">
        <v>29</v>
      </c>
      <c r="T9" s="16" t="s">
        <v>35</v>
      </c>
      <c r="U9" s="16" t="s">
        <v>36</v>
      </c>
      <c r="V9" s="16">
        <v>1311</v>
      </c>
    </row>
    <row r="10" spans="1:22" x14ac:dyDescent="0.35">
      <c r="A10" s="13">
        <v>7</v>
      </c>
      <c r="B10" s="14" t="s">
        <v>50</v>
      </c>
      <c r="C10" s="15">
        <v>46226</v>
      </c>
      <c r="D10" s="14" t="s">
        <v>47</v>
      </c>
      <c r="E10" s="14" t="s">
        <v>47</v>
      </c>
      <c r="F10" s="16">
        <v>329</v>
      </c>
      <c r="G10" s="17">
        <f t="shared" si="1"/>
        <v>65.8</v>
      </c>
      <c r="H10" s="18">
        <v>2.6</v>
      </c>
      <c r="I10" s="19">
        <f t="shared" si="2"/>
        <v>171.08</v>
      </c>
      <c r="J10" s="14" t="s">
        <v>48</v>
      </c>
      <c r="K10" s="16" t="s">
        <v>49</v>
      </c>
      <c r="L10" s="22"/>
      <c r="M10" s="16"/>
      <c r="N10" s="16">
        <v>0</v>
      </c>
      <c r="O10" s="13" t="s">
        <v>35</v>
      </c>
      <c r="P10" s="16" t="s">
        <v>35</v>
      </c>
      <c r="Q10" s="16" t="s">
        <v>29</v>
      </c>
      <c r="R10" s="16" t="s">
        <v>29</v>
      </c>
      <c r="S10" s="16" t="s">
        <v>35</v>
      </c>
      <c r="T10" s="16" t="s">
        <v>35</v>
      </c>
      <c r="U10" s="16"/>
      <c r="V10" s="16"/>
    </row>
    <row r="11" spans="1:22" x14ac:dyDescent="0.35">
      <c r="A11" s="13">
        <v>8</v>
      </c>
      <c r="B11" s="14" t="s">
        <v>23</v>
      </c>
      <c r="C11" s="15">
        <v>46227</v>
      </c>
      <c r="D11" s="14" t="s">
        <v>47</v>
      </c>
      <c r="E11" s="14" t="s">
        <v>51</v>
      </c>
      <c r="F11" s="16">
        <v>294</v>
      </c>
      <c r="G11" s="17">
        <f t="shared" si="1"/>
        <v>58.8</v>
      </c>
      <c r="H11" s="18">
        <v>2.6</v>
      </c>
      <c r="I11" s="19">
        <f t="shared" si="2"/>
        <v>152.88</v>
      </c>
      <c r="J11" s="14" t="s">
        <v>52</v>
      </c>
      <c r="K11" s="16" t="s">
        <v>53</v>
      </c>
      <c r="L11" s="22"/>
      <c r="M11" s="16"/>
      <c r="N11" s="16">
        <v>40</v>
      </c>
      <c r="O11" s="13" t="s">
        <v>29</v>
      </c>
      <c r="P11" s="16" t="s">
        <v>29</v>
      </c>
      <c r="Q11" s="16" t="s">
        <v>29</v>
      </c>
      <c r="R11" s="16" t="s">
        <v>29</v>
      </c>
      <c r="S11" s="16" t="s">
        <v>29</v>
      </c>
      <c r="T11" s="16" t="s">
        <v>29</v>
      </c>
      <c r="U11" s="16" t="s">
        <v>36</v>
      </c>
      <c r="V11" s="16">
        <v>1648</v>
      </c>
    </row>
    <row r="12" spans="1:22" x14ac:dyDescent="0.35">
      <c r="A12" s="13">
        <v>9</v>
      </c>
      <c r="B12" s="14" t="s">
        <v>31</v>
      </c>
      <c r="C12" s="15">
        <v>46228</v>
      </c>
      <c r="D12" s="14" t="s">
        <v>47</v>
      </c>
      <c r="E12" s="14" t="s">
        <v>51</v>
      </c>
      <c r="F12" s="16"/>
      <c r="G12" s="17">
        <f t="shared" si="1"/>
        <v>0</v>
      </c>
      <c r="H12" s="18">
        <v>2.6</v>
      </c>
      <c r="I12" s="19">
        <f t="shared" si="2"/>
        <v>0</v>
      </c>
      <c r="J12" s="14" t="s">
        <v>52</v>
      </c>
      <c r="K12" s="16" t="s">
        <v>53</v>
      </c>
      <c r="L12" s="22"/>
      <c r="M12" s="16"/>
      <c r="N12" s="16">
        <v>40</v>
      </c>
      <c r="O12" s="13" t="s">
        <v>29</v>
      </c>
      <c r="P12" s="16" t="s">
        <v>29</v>
      </c>
      <c r="Q12" s="16" t="s">
        <v>29</v>
      </c>
      <c r="R12" s="16" t="s">
        <v>29</v>
      </c>
      <c r="S12" s="16" t="s">
        <v>29</v>
      </c>
      <c r="T12" s="16" t="s">
        <v>29</v>
      </c>
      <c r="U12" s="16"/>
      <c r="V12" s="16"/>
    </row>
    <row r="13" spans="1:22" x14ac:dyDescent="0.35">
      <c r="A13" s="13">
        <v>10</v>
      </c>
      <c r="B13" s="14" t="s">
        <v>37</v>
      </c>
      <c r="C13" s="15">
        <v>46229</v>
      </c>
      <c r="D13" s="14" t="s">
        <v>51</v>
      </c>
      <c r="E13" s="14" t="s">
        <v>54</v>
      </c>
      <c r="F13" s="16">
        <v>216</v>
      </c>
      <c r="G13" s="17">
        <f t="shared" si="1"/>
        <v>43.2</v>
      </c>
      <c r="H13" s="18">
        <v>2.6</v>
      </c>
      <c r="I13" s="19">
        <f t="shared" si="2"/>
        <v>112.32000000000001</v>
      </c>
      <c r="J13" s="14" t="s">
        <v>55</v>
      </c>
      <c r="K13" s="16" t="s">
        <v>56</v>
      </c>
      <c r="L13" s="22"/>
      <c r="M13" s="16"/>
      <c r="N13" s="16">
        <v>0</v>
      </c>
      <c r="O13" s="13" t="s">
        <v>35</v>
      </c>
      <c r="P13" s="13" t="s">
        <v>35</v>
      </c>
      <c r="Q13" s="13" t="s">
        <v>35</v>
      </c>
      <c r="R13" s="13" t="s">
        <v>35</v>
      </c>
      <c r="S13" s="13" t="s">
        <v>35</v>
      </c>
      <c r="T13" s="13" t="s">
        <v>35</v>
      </c>
      <c r="U13" s="16" t="s">
        <v>57</v>
      </c>
      <c r="V13" s="16">
        <v>200</v>
      </c>
    </row>
    <row r="14" spans="1:22" x14ac:dyDescent="0.35">
      <c r="A14" s="13">
        <v>11</v>
      </c>
      <c r="B14" s="14" t="s">
        <v>41</v>
      </c>
      <c r="C14" s="15">
        <v>46230</v>
      </c>
      <c r="D14" s="14" t="s">
        <v>54</v>
      </c>
      <c r="E14" s="14" t="s">
        <v>54</v>
      </c>
      <c r="F14" s="16"/>
      <c r="G14" s="17">
        <f t="shared" si="1"/>
        <v>0</v>
      </c>
      <c r="H14" s="18">
        <v>2.6</v>
      </c>
      <c r="I14" s="19">
        <f t="shared" si="2"/>
        <v>0</v>
      </c>
      <c r="J14" s="14" t="s">
        <v>55</v>
      </c>
      <c r="K14" s="16" t="s">
        <v>56</v>
      </c>
      <c r="L14" s="23"/>
      <c r="M14" s="16"/>
      <c r="N14" s="16">
        <v>0</v>
      </c>
      <c r="O14" s="13" t="s">
        <v>35</v>
      </c>
      <c r="P14" s="13" t="s">
        <v>35</v>
      </c>
      <c r="Q14" s="13" t="s">
        <v>35</v>
      </c>
      <c r="R14" s="13" t="s">
        <v>35</v>
      </c>
      <c r="S14" s="13" t="s">
        <v>35</v>
      </c>
      <c r="T14" s="13" t="s">
        <v>35</v>
      </c>
      <c r="U14" s="16"/>
      <c r="V14" s="16"/>
    </row>
    <row r="15" spans="1:22" ht="15" customHeight="1" x14ac:dyDescent="0.35">
      <c r="A15" s="24">
        <v>12</v>
      </c>
      <c r="B15" s="25" t="s">
        <v>42</v>
      </c>
      <c r="C15" s="26">
        <v>46231</v>
      </c>
      <c r="D15" s="25" t="s">
        <v>54</v>
      </c>
      <c r="E15" s="25" t="s">
        <v>58</v>
      </c>
      <c r="F15" s="27">
        <v>337</v>
      </c>
      <c r="G15" s="28">
        <f t="shared" si="1"/>
        <v>67.400000000000006</v>
      </c>
      <c r="H15" s="29">
        <v>2.6</v>
      </c>
      <c r="I15" s="30">
        <f>G15*H15</f>
        <v>175.24</v>
      </c>
      <c r="J15" s="31" t="s">
        <v>59</v>
      </c>
      <c r="K15" s="27" t="s">
        <v>60</v>
      </c>
      <c r="L15" s="27"/>
      <c r="M15" s="27"/>
      <c r="N15" s="27">
        <v>40</v>
      </c>
      <c r="O15" s="27" t="s">
        <v>29</v>
      </c>
      <c r="P15" s="27" t="s">
        <v>29</v>
      </c>
      <c r="Q15" s="27" t="s">
        <v>29</v>
      </c>
      <c r="R15" s="27" t="s">
        <v>29</v>
      </c>
      <c r="S15" s="27" t="s">
        <v>29</v>
      </c>
      <c r="T15" s="27" t="s">
        <v>29</v>
      </c>
      <c r="U15" s="27" t="s">
        <v>57</v>
      </c>
      <c r="V15" s="27">
        <v>426</v>
      </c>
    </row>
    <row r="16" spans="1:22" ht="14" customHeight="1" x14ac:dyDescent="0.35">
      <c r="A16" s="24">
        <v>13</v>
      </c>
      <c r="B16" s="25" t="s">
        <v>46</v>
      </c>
      <c r="C16" s="26">
        <v>46232</v>
      </c>
      <c r="D16" s="25" t="s">
        <v>58</v>
      </c>
      <c r="E16" s="25" t="s">
        <v>58</v>
      </c>
      <c r="F16" s="27"/>
      <c r="G16" s="28">
        <f t="shared" si="1"/>
        <v>0</v>
      </c>
      <c r="H16" s="29">
        <v>2.6</v>
      </c>
      <c r="I16" s="30">
        <f>G16*H16</f>
        <v>0</v>
      </c>
      <c r="J16" s="31" t="s">
        <v>59</v>
      </c>
      <c r="K16" s="27" t="s">
        <v>60</v>
      </c>
      <c r="L16" s="27"/>
      <c r="M16" s="27"/>
      <c r="N16" s="27">
        <v>40</v>
      </c>
      <c r="O16" s="27" t="s">
        <v>29</v>
      </c>
      <c r="P16" s="27" t="s">
        <v>29</v>
      </c>
      <c r="Q16" s="27" t="s">
        <v>29</v>
      </c>
      <c r="R16" s="27" t="s">
        <v>29</v>
      </c>
      <c r="S16" s="27" t="s">
        <v>29</v>
      </c>
      <c r="T16" s="27" t="s">
        <v>29</v>
      </c>
      <c r="U16" s="27"/>
      <c r="V16" s="27"/>
    </row>
    <row r="17" spans="1:22" ht="15.5" customHeight="1" x14ac:dyDescent="0.35">
      <c r="A17" s="24">
        <v>14</v>
      </c>
      <c r="B17" s="25" t="s">
        <v>50</v>
      </c>
      <c r="C17" s="26">
        <v>46233</v>
      </c>
      <c r="D17" s="25" t="s">
        <v>58</v>
      </c>
      <c r="E17" s="25" t="s">
        <v>58</v>
      </c>
      <c r="F17" s="27"/>
      <c r="G17" s="28">
        <f t="shared" si="1"/>
        <v>0</v>
      </c>
      <c r="H17" s="29">
        <v>2.6</v>
      </c>
      <c r="I17" s="30">
        <f>G17*H17</f>
        <v>0</v>
      </c>
      <c r="J17" s="31" t="s">
        <v>59</v>
      </c>
      <c r="K17" s="27" t="s">
        <v>60</v>
      </c>
      <c r="L17" s="27"/>
      <c r="M17" s="27"/>
      <c r="N17" s="27">
        <v>40</v>
      </c>
      <c r="O17" s="27" t="s">
        <v>29</v>
      </c>
      <c r="P17" s="27" t="s">
        <v>29</v>
      </c>
      <c r="Q17" s="27" t="s">
        <v>29</v>
      </c>
      <c r="R17" s="27" t="s">
        <v>29</v>
      </c>
      <c r="S17" s="27" t="s">
        <v>29</v>
      </c>
      <c r="T17" s="27" t="s">
        <v>29</v>
      </c>
      <c r="U17" s="27"/>
      <c r="V17" s="27"/>
    </row>
    <row r="18" spans="1:22" ht="14" customHeight="1" x14ac:dyDescent="0.35">
      <c r="A18" s="24">
        <v>15</v>
      </c>
      <c r="B18" s="25" t="s">
        <v>23</v>
      </c>
      <c r="C18" s="26">
        <v>46234</v>
      </c>
      <c r="D18" s="25" t="s">
        <v>58</v>
      </c>
      <c r="E18" s="25" t="s">
        <v>58</v>
      </c>
      <c r="F18" s="27"/>
      <c r="G18" s="28">
        <f t="shared" si="1"/>
        <v>0</v>
      </c>
      <c r="H18" s="29">
        <v>2.6</v>
      </c>
      <c r="I18" s="30">
        <f t="shared" ref="I18:I21" si="3">G18*H18</f>
        <v>0</v>
      </c>
      <c r="J18" s="31" t="s">
        <v>59</v>
      </c>
      <c r="K18" s="27" t="s">
        <v>60</v>
      </c>
      <c r="L18" s="27"/>
      <c r="M18" s="27"/>
      <c r="N18" s="27">
        <v>40</v>
      </c>
      <c r="O18" s="27" t="s">
        <v>29</v>
      </c>
      <c r="P18" s="27" t="s">
        <v>29</v>
      </c>
      <c r="Q18" s="27" t="s">
        <v>29</v>
      </c>
      <c r="R18" s="27" t="s">
        <v>29</v>
      </c>
      <c r="S18" s="27" t="s">
        <v>29</v>
      </c>
      <c r="T18" s="27" t="s">
        <v>29</v>
      </c>
      <c r="U18" s="27"/>
      <c r="V18" s="27"/>
    </row>
    <row r="19" spans="1:22" ht="15" customHeight="1" x14ac:dyDescent="0.35">
      <c r="A19" s="24">
        <v>16</v>
      </c>
      <c r="B19" s="25" t="s">
        <v>31</v>
      </c>
      <c r="C19" s="26">
        <v>46235</v>
      </c>
      <c r="D19" s="25" t="s">
        <v>58</v>
      </c>
      <c r="E19" s="25" t="s">
        <v>58</v>
      </c>
      <c r="F19" s="27"/>
      <c r="G19" s="28">
        <f t="shared" si="1"/>
        <v>0</v>
      </c>
      <c r="H19" s="29">
        <v>2.6</v>
      </c>
      <c r="I19" s="30">
        <f t="shared" si="3"/>
        <v>0</v>
      </c>
      <c r="J19" s="31" t="s">
        <v>59</v>
      </c>
      <c r="K19" s="27" t="s">
        <v>60</v>
      </c>
      <c r="L19" s="27"/>
      <c r="M19" s="27"/>
      <c r="N19" s="27">
        <v>40</v>
      </c>
      <c r="O19" s="27" t="s">
        <v>29</v>
      </c>
      <c r="P19" s="27" t="s">
        <v>29</v>
      </c>
      <c r="Q19" s="27" t="s">
        <v>29</v>
      </c>
      <c r="R19" s="27" t="s">
        <v>29</v>
      </c>
      <c r="S19" s="27" t="s">
        <v>29</v>
      </c>
      <c r="T19" s="27" t="s">
        <v>29</v>
      </c>
      <c r="U19" s="27"/>
      <c r="V19" s="27"/>
    </row>
    <row r="20" spans="1:22" ht="15" customHeight="1" x14ac:dyDescent="0.35">
      <c r="A20" s="24">
        <v>17</v>
      </c>
      <c r="B20" s="25" t="s">
        <v>37</v>
      </c>
      <c r="C20" s="26">
        <v>46236</v>
      </c>
      <c r="D20" s="25" t="s">
        <v>58</v>
      </c>
      <c r="E20" s="25" t="s">
        <v>58</v>
      </c>
      <c r="F20" s="27"/>
      <c r="G20" s="28">
        <f t="shared" si="1"/>
        <v>0</v>
      </c>
      <c r="H20" s="29">
        <v>2.6</v>
      </c>
      <c r="I20" s="30">
        <f t="shared" si="3"/>
        <v>0</v>
      </c>
      <c r="J20" s="31" t="s">
        <v>59</v>
      </c>
      <c r="K20" s="27" t="s">
        <v>60</v>
      </c>
      <c r="L20" s="27"/>
      <c r="M20" s="27"/>
      <c r="N20" s="27">
        <v>40</v>
      </c>
      <c r="O20" s="27" t="s">
        <v>29</v>
      </c>
      <c r="P20" s="27" t="s">
        <v>29</v>
      </c>
      <c r="Q20" s="27" t="s">
        <v>29</v>
      </c>
      <c r="R20" s="27" t="s">
        <v>29</v>
      </c>
      <c r="S20" s="27" t="s">
        <v>29</v>
      </c>
      <c r="T20" s="27" t="s">
        <v>29</v>
      </c>
      <c r="U20" s="27"/>
      <c r="V20" s="27"/>
    </row>
    <row r="21" spans="1:22" ht="14" customHeight="1" x14ac:dyDescent="0.35">
      <c r="A21" s="24">
        <v>18</v>
      </c>
      <c r="B21" s="25" t="s">
        <v>41</v>
      </c>
      <c r="C21" s="26">
        <v>46237</v>
      </c>
      <c r="D21" s="25" t="s">
        <v>58</v>
      </c>
      <c r="E21" s="25" t="s">
        <v>58</v>
      </c>
      <c r="F21" s="27"/>
      <c r="G21" s="28">
        <f t="shared" si="1"/>
        <v>0</v>
      </c>
      <c r="H21" s="29">
        <v>3.6</v>
      </c>
      <c r="I21" s="30">
        <f t="shared" si="3"/>
        <v>0</v>
      </c>
      <c r="J21" s="31" t="s">
        <v>59</v>
      </c>
      <c r="K21" s="27" t="s">
        <v>60</v>
      </c>
      <c r="L21" s="27"/>
      <c r="M21" s="27"/>
      <c r="N21" s="27">
        <v>40</v>
      </c>
      <c r="O21" s="27" t="s">
        <v>29</v>
      </c>
      <c r="P21" s="27" t="s">
        <v>29</v>
      </c>
      <c r="Q21" s="27" t="s">
        <v>29</v>
      </c>
      <c r="R21" s="27" t="s">
        <v>29</v>
      </c>
      <c r="S21" s="27" t="s">
        <v>29</v>
      </c>
      <c r="T21" s="27" t="s">
        <v>29</v>
      </c>
      <c r="U21" s="27"/>
      <c r="V21" s="27"/>
    </row>
    <row r="22" spans="1:22" x14ac:dyDescent="0.35">
      <c r="A22" s="24">
        <v>19</v>
      </c>
      <c r="B22" s="25" t="s">
        <v>42</v>
      </c>
      <c r="C22" s="26">
        <v>46238</v>
      </c>
      <c r="D22" s="25" t="s">
        <v>58</v>
      </c>
      <c r="E22" s="14" t="s">
        <v>61</v>
      </c>
      <c r="F22" s="16">
        <v>251</v>
      </c>
      <c r="G22" s="17">
        <f>SUM(F22)/100*20</f>
        <v>50.199999999999996</v>
      </c>
      <c r="H22" s="18">
        <v>2.6</v>
      </c>
      <c r="I22" s="19">
        <f>G22*H22</f>
        <v>130.51999999999998</v>
      </c>
      <c r="J22" s="14" t="s">
        <v>62</v>
      </c>
      <c r="K22" s="16" t="s">
        <v>63</v>
      </c>
      <c r="L22" s="32" t="s">
        <v>28</v>
      </c>
      <c r="M22" s="16"/>
      <c r="N22" s="16">
        <v>0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57</v>
      </c>
      <c r="V22" s="16">
        <v>720</v>
      </c>
    </row>
    <row r="23" spans="1:22" ht="20" customHeight="1" x14ac:dyDescent="0.35">
      <c r="A23" s="13">
        <v>20</v>
      </c>
      <c r="B23" s="14" t="s">
        <v>46</v>
      </c>
      <c r="C23" s="15">
        <v>46239</v>
      </c>
      <c r="D23" s="14" t="s">
        <v>61</v>
      </c>
      <c r="E23" s="25" t="s">
        <v>64</v>
      </c>
      <c r="F23" s="27">
        <v>324</v>
      </c>
      <c r="G23" s="28">
        <f>SUM(F23)/100*20</f>
        <v>64.800000000000011</v>
      </c>
      <c r="H23" s="29">
        <v>2.6</v>
      </c>
      <c r="I23" s="30">
        <f>G23*H23</f>
        <v>168.48000000000005</v>
      </c>
      <c r="J23" s="31" t="s">
        <v>65</v>
      </c>
      <c r="K23" s="27" t="s">
        <v>66</v>
      </c>
      <c r="L23" s="27"/>
      <c r="M23" s="27"/>
      <c r="N23" s="27">
        <v>55</v>
      </c>
      <c r="O23" s="27" t="s">
        <v>29</v>
      </c>
      <c r="P23" s="27" t="s">
        <v>29</v>
      </c>
      <c r="Q23" s="27" t="s">
        <v>29</v>
      </c>
      <c r="R23" s="27" t="s">
        <v>29</v>
      </c>
      <c r="S23" s="27" t="s">
        <v>29</v>
      </c>
      <c r="T23" s="27" t="s">
        <v>29</v>
      </c>
      <c r="U23" s="27" t="s">
        <v>57</v>
      </c>
      <c r="V23" s="27">
        <v>655</v>
      </c>
    </row>
    <row r="24" spans="1:22" ht="18.5" customHeight="1" x14ac:dyDescent="0.35">
      <c r="A24" s="24">
        <v>21</v>
      </c>
      <c r="B24" s="25" t="s">
        <v>50</v>
      </c>
      <c r="C24" s="26">
        <v>46240</v>
      </c>
      <c r="D24" s="25" t="s">
        <v>64</v>
      </c>
      <c r="E24" s="25" t="s">
        <v>64</v>
      </c>
      <c r="F24" s="27"/>
      <c r="G24" s="28">
        <f t="shared" ref="G24:G25" si="4">SUM(F24)/100*20</f>
        <v>0</v>
      </c>
      <c r="H24" s="29">
        <v>2.6</v>
      </c>
      <c r="I24" s="30">
        <f t="shared" ref="I24:I25" si="5">G24*H24</f>
        <v>0</v>
      </c>
      <c r="J24" s="31" t="s">
        <v>65</v>
      </c>
      <c r="K24" s="27" t="s">
        <v>66</v>
      </c>
      <c r="L24" s="27"/>
      <c r="M24" s="27"/>
      <c r="N24" s="27">
        <v>55</v>
      </c>
      <c r="O24" s="27" t="s">
        <v>29</v>
      </c>
      <c r="P24" s="27" t="s">
        <v>29</v>
      </c>
      <c r="Q24" s="27" t="s">
        <v>29</v>
      </c>
      <c r="R24" s="27" t="s">
        <v>29</v>
      </c>
      <c r="S24" s="27" t="s">
        <v>29</v>
      </c>
      <c r="T24" s="27" t="s">
        <v>29</v>
      </c>
      <c r="U24" s="27"/>
      <c r="V24" s="27"/>
    </row>
    <row r="25" spans="1:22" ht="17" customHeight="1" x14ac:dyDescent="0.35">
      <c r="A25" s="24">
        <v>22</v>
      </c>
      <c r="B25" s="25" t="s">
        <v>23</v>
      </c>
      <c r="C25" s="26">
        <v>46241</v>
      </c>
      <c r="D25" s="25" t="s">
        <v>64</v>
      </c>
      <c r="E25" s="25" t="s">
        <v>64</v>
      </c>
      <c r="F25" s="27"/>
      <c r="G25" s="28">
        <f t="shared" si="4"/>
        <v>0</v>
      </c>
      <c r="H25" s="29">
        <v>2.6</v>
      </c>
      <c r="I25" s="30">
        <f t="shared" si="5"/>
        <v>0</v>
      </c>
      <c r="J25" s="31" t="s">
        <v>65</v>
      </c>
      <c r="K25" s="27" t="s">
        <v>66</v>
      </c>
      <c r="L25" s="27"/>
      <c r="M25" s="27"/>
      <c r="N25" s="27">
        <v>55</v>
      </c>
      <c r="O25" s="27" t="s">
        <v>29</v>
      </c>
      <c r="P25" s="27" t="s">
        <v>29</v>
      </c>
      <c r="Q25" s="27" t="s">
        <v>29</v>
      </c>
      <c r="R25" s="27" t="s">
        <v>29</v>
      </c>
      <c r="S25" s="27" t="s">
        <v>29</v>
      </c>
      <c r="T25" s="27" t="s">
        <v>29</v>
      </c>
      <c r="U25" s="27"/>
      <c r="V25" s="27"/>
    </row>
    <row r="26" spans="1:22" ht="18" customHeight="1" x14ac:dyDescent="0.35">
      <c r="A26" s="24">
        <v>23</v>
      </c>
      <c r="B26" s="25" t="s">
        <v>31</v>
      </c>
      <c r="C26" s="26">
        <v>46242</v>
      </c>
      <c r="D26" s="25" t="s">
        <v>64</v>
      </c>
      <c r="E26" s="25" t="s">
        <v>64</v>
      </c>
      <c r="F26" s="27"/>
      <c r="G26" s="28">
        <f>SUM(F26)/100*20</f>
        <v>0</v>
      </c>
      <c r="H26" s="29">
        <v>2.6</v>
      </c>
      <c r="I26" s="30">
        <f>G26*H26</f>
        <v>0</v>
      </c>
      <c r="J26" s="31" t="s">
        <v>65</v>
      </c>
      <c r="K26" s="27" t="s">
        <v>66</v>
      </c>
      <c r="L26" s="27"/>
      <c r="M26" s="27"/>
      <c r="N26" s="27">
        <v>55</v>
      </c>
      <c r="O26" s="27" t="s">
        <v>29</v>
      </c>
      <c r="P26" s="27" t="s">
        <v>29</v>
      </c>
      <c r="Q26" s="27" t="s">
        <v>29</v>
      </c>
      <c r="R26" s="27" t="s">
        <v>29</v>
      </c>
      <c r="S26" s="27" t="s">
        <v>29</v>
      </c>
      <c r="T26" s="27" t="s">
        <v>29</v>
      </c>
      <c r="U26" s="27"/>
      <c r="V26" s="27"/>
    </row>
    <row r="27" spans="1:22" ht="14" customHeight="1" x14ac:dyDescent="0.35">
      <c r="A27" s="24">
        <v>24</v>
      </c>
      <c r="B27" s="25" t="s">
        <v>37</v>
      </c>
      <c r="C27" s="26">
        <v>46243</v>
      </c>
      <c r="D27" s="25" t="s">
        <v>64</v>
      </c>
      <c r="E27" s="25" t="s">
        <v>67</v>
      </c>
      <c r="F27" s="27">
        <v>251</v>
      </c>
      <c r="G27" s="28">
        <f>SUM(F27)/100*20</f>
        <v>50.199999999999996</v>
      </c>
      <c r="H27" s="29">
        <v>2.6</v>
      </c>
      <c r="I27" s="30">
        <f>G27*H27</f>
        <v>130.51999999999998</v>
      </c>
      <c r="J27" s="31" t="s">
        <v>68</v>
      </c>
      <c r="K27" s="27" t="s">
        <v>69</v>
      </c>
      <c r="L27" s="27"/>
      <c r="M27" s="27"/>
      <c r="N27" s="27">
        <v>42</v>
      </c>
      <c r="O27" s="27" t="s">
        <v>29</v>
      </c>
      <c r="P27" s="27" t="s">
        <v>29</v>
      </c>
      <c r="Q27" s="27" t="s">
        <v>29</v>
      </c>
      <c r="R27" s="27" t="s">
        <v>29</v>
      </c>
      <c r="S27" s="27" t="s">
        <v>29</v>
      </c>
      <c r="T27" s="27" t="s">
        <v>29</v>
      </c>
      <c r="U27" s="27"/>
      <c r="V27" s="27"/>
    </row>
    <row r="28" spans="1:22" ht="15.5" customHeight="1" x14ac:dyDescent="0.35">
      <c r="A28" s="24">
        <v>25</v>
      </c>
      <c r="B28" s="25" t="s">
        <v>41</v>
      </c>
      <c r="C28" s="26">
        <v>46244</v>
      </c>
      <c r="D28" s="25" t="s">
        <v>67</v>
      </c>
      <c r="E28" s="25" t="s">
        <v>67</v>
      </c>
      <c r="F28" s="27"/>
      <c r="G28" s="28">
        <f t="shared" ref="G28:G29" si="6">SUM(F28)/100*20</f>
        <v>0</v>
      </c>
      <c r="H28" s="29">
        <v>2.6</v>
      </c>
      <c r="I28" s="30">
        <f t="shared" ref="I28:I29" si="7">G28*H28</f>
        <v>0</v>
      </c>
      <c r="J28" s="31" t="s">
        <v>68</v>
      </c>
      <c r="K28" s="27" t="s">
        <v>69</v>
      </c>
      <c r="L28" s="27"/>
      <c r="M28" s="27"/>
      <c r="N28" s="27">
        <v>42</v>
      </c>
      <c r="O28" s="27" t="s">
        <v>29</v>
      </c>
      <c r="P28" s="27" t="s">
        <v>29</v>
      </c>
      <c r="Q28" s="27" t="s">
        <v>29</v>
      </c>
      <c r="R28" s="27" t="s">
        <v>29</v>
      </c>
      <c r="S28" s="27" t="s">
        <v>29</v>
      </c>
      <c r="T28" s="27" t="s">
        <v>29</v>
      </c>
      <c r="U28" s="27"/>
      <c r="V28" s="27"/>
    </row>
    <row r="29" spans="1:22" ht="15" customHeight="1" x14ac:dyDescent="0.35">
      <c r="A29" s="24">
        <v>26</v>
      </c>
      <c r="B29" s="25" t="s">
        <v>42</v>
      </c>
      <c r="C29" s="26">
        <v>46245</v>
      </c>
      <c r="D29" s="25" t="s">
        <v>67</v>
      </c>
      <c r="E29" s="25" t="s">
        <v>67</v>
      </c>
      <c r="F29" s="27"/>
      <c r="G29" s="28">
        <f t="shared" si="6"/>
        <v>0</v>
      </c>
      <c r="H29" s="29">
        <v>2.6</v>
      </c>
      <c r="I29" s="30">
        <f t="shared" si="7"/>
        <v>0</v>
      </c>
      <c r="J29" s="31" t="s">
        <v>68</v>
      </c>
      <c r="K29" s="27" t="s">
        <v>69</v>
      </c>
      <c r="L29" s="27"/>
      <c r="M29" s="27"/>
      <c r="N29" s="27">
        <v>42</v>
      </c>
      <c r="O29" s="27" t="s">
        <v>29</v>
      </c>
      <c r="P29" s="27" t="s">
        <v>29</v>
      </c>
      <c r="Q29" s="27" t="s">
        <v>29</v>
      </c>
      <c r="R29" s="27" t="s">
        <v>29</v>
      </c>
      <c r="S29" s="27" t="s">
        <v>29</v>
      </c>
      <c r="T29" s="27" t="s">
        <v>29</v>
      </c>
      <c r="U29" s="27"/>
      <c r="V29" s="27"/>
    </row>
    <row r="30" spans="1:22" ht="13.5" customHeight="1" x14ac:dyDescent="0.35">
      <c r="A30" s="24">
        <v>27</v>
      </c>
      <c r="B30" s="25" t="s">
        <v>46</v>
      </c>
      <c r="C30" s="26">
        <v>46246</v>
      </c>
      <c r="D30" s="25" t="s">
        <v>67</v>
      </c>
      <c r="E30" s="25" t="s">
        <v>67</v>
      </c>
      <c r="F30" s="27"/>
      <c r="G30" s="28">
        <f>SUM(F30)/100*20</f>
        <v>0</v>
      </c>
      <c r="H30" s="29">
        <v>2.6</v>
      </c>
      <c r="I30" s="30">
        <f>G30*H30</f>
        <v>0</v>
      </c>
      <c r="J30" s="31" t="s">
        <v>68</v>
      </c>
      <c r="K30" s="27" t="s">
        <v>69</v>
      </c>
      <c r="L30" s="27"/>
      <c r="M30" s="27"/>
      <c r="N30" s="27">
        <v>42</v>
      </c>
      <c r="O30" s="27" t="s">
        <v>29</v>
      </c>
      <c r="P30" s="27" t="s">
        <v>29</v>
      </c>
      <c r="Q30" s="27" t="s">
        <v>29</v>
      </c>
      <c r="R30" s="27" t="s">
        <v>29</v>
      </c>
      <c r="S30" s="27" t="s">
        <v>29</v>
      </c>
      <c r="T30" s="27" t="s">
        <v>29</v>
      </c>
      <c r="U30" s="27"/>
      <c r="V30" s="27"/>
    </row>
    <row r="31" spans="1:22" ht="15" customHeight="1" x14ac:dyDescent="0.35">
      <c r="A31" s="24">
        <v>28</v>
      </c>
      <c r="B31" s="25" t="s">
        <v>50</v>
      </c>
      <c r="C31" s="26">
        <v>46247</v>
      </c>
      <c r="D31" s="25" t="s">
        <v>67</v>
      </c>
      <c r="E31" s="14" t="s">
        <v>70</v>
      </c>
      <c r="F31" s="16">
        <v>175</v>
      </c>
      <c r="G31" s="17">
        <f t="shared" ref="G31:G90" si="8">SUM(F31)/100*20</f>
        <v>35</v>
      </c>
      <c r="H31" s="18">
        <v>2.6</v>
      </c>
      <c r="I31" s="19">
        <f t="shared" ref="I31:I90" si="9">G31*H31</f>
        <v>91</v>
      </c>
      <c r="J31" s="33" t="s">
        <v>71</v>
      </c>
      <c r="K31" s="16" t="s">
        <v>72</v>
      </c>
      <c r="L31" s="34" t="s">
        <v>73</v>
      </c>
      <c r="M31" s="16"/>
      <c r="N31" s="16">
        <v>0</v>
      </c>
      <c r="O31" s="16" t="s">
        <v>35</v>
      </c>
      <c r="P31" s="16" t="s">
        <v>35</v>
      </c>
      <c r="Q31" s="16" t="s">
        <v>35</v>
      </c>
      <c r="R31" s="16" t="s">
        <v>35</v>
      </c>
      <c r="S31" s="16" t="s">
        <v>35</v>
      </c>
      <c r="T31" s="16" t="s">
        <v>35</v>
      </c>
      <c r="U31" s="16" t="s">
        <v>57</v>
      </c>
      <c r="V31" s="16">
        <v>716</v>
      </c>
    </row>
    <row r="32" spans="1:22" x14ac:dyDescent="0.35">
      <c r="A32" s="13">
        <v>29</v>
      </c>
      <c r="B32" s="14" t="s">
        <v>23</v>
      </c>
      <c r="C32" s="15">
        <v>46248</v>
      </c>
      <c r="D32" s="14" t="s">
        <v>70</v>
      </c>
      <c r="E32" s="14" t="s">
        <v>74</v>
      </c>
      <c r="F32" s="16">
        <v>357</v>
      </c>
      <c r="G32" s="17">
        <f t="shared" si="8"/>
        <v>71.399999999999991</v>
      </c>
      <c r="H32" s="18">
        <v>2.6</v>
      </c>
      <c r="I32" s="19">
        <f t="shared" si="9"/>
        <v>185.64</v>
      </c>
      <c r="J32" s="14" t="s">
        <v>74</v>
      </c>
      <c r="K32" s="16" t="s">
        <v>75</v>
      </c>
      <c r="L32" s="35" t="s">
        <v>28</v>
      </c>
      <c r="M32" s="16"/>
      <c r="N32" s="16">
        <v>0</v>
      </c>
      <c r="O32" s="16" t="s">
        <v>35</v>
      </c>
      <c r="P32" s="16" t="s">
        <v>35</v>
      </c>
      <c r="Q32" s="16" t="s">
        <v>35</v>
      </c>
      <c r="R32" s="16" t="s">
        <v>35</v>
      </c>
      <c r="S32" s="16" t="s">
        <v>35</v>
      </c>
      <c r="T32" s="16" t="s">
        <v>35</v>
      </c>
      <c r="U32" s="16" t="s">
        <v>57</v>
      </c>
      <c r="V32" s="16">
        <v>791</v>
      </c>
    </row>
    <row r="33" spans="1:22" x14ac:dyDescent="0.35">
      <c r="A33" s="13">
        <v>30</v>
      </c>
      <c r="B33" s="14" t="s">
        <v>31</v>
      </c>
      <c r="C33" s="15">
        <v>46249</v>
      </c>
      <c r="D33" s="14" t="s">
        <v>74</v>
      </c>
      <c r="E33" s="14" t="s">
        <v>76</v>
      </c>
      <c r="F33" s="16">
        <v>368</v>
      </c>
      <c r="G33" s="17">
        <f t="shared" si="8"/>
        <v>73.600000000000009</v>
      </c>
      <c r="H33" s="18">
        <v>2.6</v>
      </c>
      <c r="I33" s="19">
        <f t="shared" si="9"/>
        <v>191.36000000000004</v>
      </c>
      <c r="J33" s="14" t="s">
        <v>77</v>
      </c>
      <c r="K33" s="36" t="s">
        <v>78</v>
      </c>
      <c r="L33" s="37"/>
      <c r="M33" s="16"/>
      <c r="N33" s="16">
        <v>0</v>
      </c>
      <c r="O33" s="16" t="s">
        <v>35</v>
      </c>
      <c r="P33" s="16" t="s">
        <v>35</v>
      </c>
      <c r="Q33" s="16" t="s">
        <v>35</v>
      </c>
      <c r="R33" s="16" t="s">
        <v>35</v>
      </c>
      <c r="S33" s="16" t="s">
        <v>35</v>
      </c>
      <c r="T33" s="16" t="s">
        <v>35</v>
      </c>
      <c r="U33" s="16" t="s">
        <v>79</v>
      </c>
      <c r="V33" s="16">
        <v>20</v>
      </c>
    </row>
    <row r="34" spans="1:22" ht="16.5" customHeight="1" x14ac:dyDescent="0.35">
      <c r="A34" s="13">
        <v>31</v>
      </c>
      <c r="B34" s="14" t="s">
        <v>37</v>
      </c>
      <c r="C34" s="15">
        <v>46250</v>
      </c>
      <c r="D34" s="14" t="s">
        <v>76</v>
      </c>
      <c r="E34" s="14" t="s">
        <v>80</v>
      </c>
      <c r="F34" s="16">
        <v>372</v>
      </c>
      <c r="G34" s="17">
        <f t="shared" si="8"/>
        <v>74.400000000000006</v>
      </c>
      <c r="H34" s="18">
        <v>2.6</v>
      </c>
      <c r="I34" s="19">
        <f t="shared" si="9"/>
        <v>193.44000000000003</v>
      </c>
      <c r="J34" s="33" t="s">
        <v>81</v>
      </c>
      <c r="K34" s="38" t="s">
        <v>82</v>
      </c>
      <c r="L34" s="37"/>
      <c r="M34" s="16"/>
      <c r="N34" s="38">
        <v>0</v>
      </c>
      <c r="O34" s="38" t="s">
        <v>35</v>
      </c>
      <c r="P34" s="38" t="s">
        <v>35</v>
      </c>
      <c r="Q34" s="38" t="s">
        <v>35</v>
      </c>
      <c r="R34" s="38" t="s">
        <v>35</v>
      </c>
      <c r="S34" s="38" t="s">
        <v>35</v>
      </c>
      <c r="T34" s="38" t="s">
        <v>35</v>
      </c>
      <c r="U34" s="38" t="s">
        <v>79</v>
      </c>
      <c r="V34" s="38">
        <v>39</v>
      </c>
    </row>
    <row r="35" spans="1:22" ht="15" customHeight="1" x14ac:dyDescent="0.35">
      <c r="A35" s="13">
        <v>32</v>
      </c>
      <c r="B35" s="14" t="s">
        <v>41</v>
      </c>
      <c r="C35" s="15">
        <v>46251</v>
      </c>
      <c r="D35" s="14" t="s">
        <v>80</v>
      </c>
      <c r="E35" s="14" t="s">
        <v>83</v>
      </c>
      <c r="F35" s="16">
        <v>187</v>
      </c>
      <c r="G35" s="17">
        <f t="shared" si="8"/>
        <v>37.400000000000006</v>
      </c>
      <c r="H35" s="18">
        <v>2.6</v>
      </c>
      <c r="I35" s="19">
        <f t="shared" si="9"/>
        <v>97.240000000000023</v>
      </c>
      <c r="J35" s="33" t="s">
        <v>84</v>
      </c>
      <c r="K35" s="16" t="s">
        <v>85</v>
      </c>
      <c r="L35" s="39"/>
      <c r="M35" s="16"/>
      <c r="N35" s="38">
        <v>0</v>
      </c>
      <c r="O35" s="16" t="s">
        <v>35</v>
      </c>
      <c r="P35" s="16" t="s">
        <v>35</v>
      </c>
      <c r="Q35" s="16" t="s">
        <v>35</v>
      </c>
      <c r="R35" s="16" t="s">
        <v>35</v>
      </c>
      <c r="S35" s="16" t="s">
        <v>29</v>
      </c>
      <c r="T35" s="16" t="s">
        <v>35</v>
      </c>
      <c r="U35" s="16" t="s">
        <v>79</v>
      </c>
      <c r="V35" s="16">
        <v>427</v>
      </c>
    </row>
    <row r="36" spans="1:22" x14ac:dyDescent="0.35">
      <c r="A36" s="24"/>
      <c r="B36" s="40" t="s">
        <v>86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2"/>
    </row>
    <row r="37" spans="1:22" ht="24.5" customHeight="1" x14ac:dyDescent="0.35">
      <c r="A37" s="24">
        <v>33</v>
      </c>
      <c r="B37" s="25" t="s">
        <v>42</v>
      </c>
      <c r="C37" s="26">
        <v>46252</v>
      </c>
      <c r="D37" s="14" t="s">
        <v>83</v>
      </c>
      <c r="E37" s="25" t="s">
        <v>87</v>
      </c>
      <c r="F37" s="27">
        <v>342</v>
      </c>
      <c r="G37" s="28">
        <f t="shared" ref="G37:G44" si="10">SUM(F37)/100*20</f>
        <v>68.400000000000006</v>
      </c>
      <c r="H37" s="29">
        <v>2.6</v>
      </c>
      <c r="I37" s="30">
        <f t="shared" ref="I37:I44" si="11">G37*H37</f>
        <v>177.84000000000003</v>
      </c>
      <c r="J37" s="31" t="s">
        <v>88</v>
      </c>
      <c r="K37" s="27" t="s">
        <v>89</v>
      </c>
      <c r="L37" s="43" t="s">
        <v>90</v>
      </c>
      <c r="M37" s="27"/>
      <c r="N37" s="27">
        <v>45</v>
      </c>
      <c r="O37" s="44" t="s">
        <v>29</v>
      </c>
      <c r="P37" s="44" t="s">
        <v>29</v>
      </c>
      <c r="Q37" s="44" t="s">
        <v>29</v>
      </c>
      <c r="R37" s="44" t="s">
        <v>29</v>
      </c>
      <c r="S37" s="44" t="s">
        <v>29</v>
      </c>
      <c r="T37" s="44" t="s">
        <v>29</v>
      </c>
      <c r="U37" s="27" t="s">
        <v>79</v>
      </c>
      <c r="V37" s="27">
        <v>794</v>
      </c>
    </row>
    <row r="38" spans="1:22" x14ac:dyDescent="0.35">
      <c r="A38" s="24">
        <v>34</v>
      </c>
      <c r="B38" s="25" t="s">
        <v>46</v>
      </c>
      <c r="C38" s="26">
        <v>46253</v>
      </c>
      <c r="D38" s="25" t="s">
        <v>87</v>
      </c>
      <c r="E38" s="25" t="s">
        <v>87</v>
      </c>
      <c r="F38" s="27"/>
      <c r="G38" s="28">
        <f t="shared" si="10"/>
        <v>0</v>
      </c>
      <c r="H38" s="29">
        <v>2.6</v>
      </c>
      <c r="I38" s="30">
        <f t="shared" si="11"/>
        <v>0</v>
      </c>
      <c r="J38" s="25" t="s">
        <v>91</v>
      </c>
      <c r="K38" s="27"/>
      <c r="L38" s="45"/>
      <c r="M38" s="27"/>
      <c r="N38" s="27">
        <v>45</v>
      </c>
      <c r="O38" s="44" t="s">
        <v>29</v>
      </c>
      <c r="P38" s="44" t="s">
        <v>29</v>
      </c>
      <c r="Q38" s="44" t="s">
        <v>29</v>
      </c>
      <c r="R38" s="44" t="s">
        <v>29</v>
      </c>
      <c r="S38" s="44" t="s">
        <v>29</v>
      </c>
      <c r="T38" s="44" t="s">
        <v>29</v>
      </c>
      <c r="U38" s="27"/>
      <c r="V38" s="27"/>
    </row>
    <row r="39" spans="1:22" x14ac:dyDescent="0.35">
      <c r="A39" s="24">
        <v>35</v>
      </c>
      <c r="B39" s="25" t="s">
        <v>50</v>
      </c>
      <c r="C39" s="26">
        <v>46254</v>
      </c>
      <c r="D39" s="25" t="s">
        <v>87</v>
      </c>
      <c r="E39" s="25" t="s">
        <v>87</v>
      </c>
      <c r="F39" s="27"/>
      <c r="G39" s="28">
        <f t="shared" si="10"/>
        <v>0</v>
      </c>
      <c r="H39" s="29">
        <v>2.6</v>
      </c>
      <c r="I39" s="30">
        <f t="shared" si="11"/>
        <v>0</v>
      </c>
      <c r="J39" s="25" t="s">
        <v>91</v>
      </c>
      <c r="K39" s="27"/>
      <c r="L39" s="46"/>
      <c r="M39" s="27"/>
      <c r="N39" s="27">
        <v>45</v>
      </c>
      <c r="O39" s="44" t="s">
        <v>29</v>
      </c>
      <c r="P39" s="44" t="s">
        <v>29</v>
      </c>
      <c r="Q39" s="44" t="s">
        <v>29</v>
      </c>
      <c r="R39" s="44" t="s">
        <v>29</v>
      </c>
      <c r="S39" s="44" t="s">
        <v>29</v>
      </c>
      <c r="T39" s="44" t="s">
        <v>29</v>
      </c>
      <c r="U39" s="27"/>
      <c r="V39" s="27"/>
    </row>
    <row r="40" spans="1:22" ht="14" customHeight="1" x14ac:dyDescent="0.35">
      <c r="A40" s="24">
        <v>36</v>
      </c>
      <c r="B40" s="25" t="s">
        <v>23</v>
      </c>
      <c r="C40" s="26">
        <v>46255</v>
      </c>
      <c r="D40" s="25" t="s">
        <v>87</v>
      </c>
      <c r="E40" s="25" t="s">
        <v>92</v>
      </c>
      <c r="F40" s="27">
        <v>242</v>
      </c>
      <c r="G40" s="28">
        <f t="shared" si="10"/>
        <v>48.4</v>
      </c>
      <c r="H40" s="29">
        <v>2.6</v>
      </c>
      <c r="I40" s="30">
        <f t="shared" si="11"/>
        <v>125.84</v>
      </c>
      <c r="J40" s="31" t="s">
        <v>93</v>
      </c>
      <c r="K40" s="27" t="s">
        <v>94</v>
      </c>
      <c r="L40" s="43" t="s">
        <v>95</v>
      </c>
      <c r="M40" s="27"/>
      <c r="N40" s="27">
        <v>45</v>
      </c>
      <c r="O40" s="44" t="s">
        <v>29</v>
      </c>
      <c r="P40" s="44" t="s">
        <v>29</v>
      </c>
      <c r="Q40" s="44" t="s">
        <v>29</v>
      </c>
      <c r="R40" s="44" t="s">
        <v>29</v>
      </c>
      <c r="S40" s="44" t="s">
        <v>29</v>
      </c>
      <c r="T40" s="44" t="s">
        <v>29</v>
      </c>
      <c r="U40" s="27" t="s">
        <v>79</v>
      </c>
      <c r="V40" s="27">
        <v>537</v>
      </c>
    </row>
    <row r="41" spans="1:22" ht="15" customHeight="1" x14ac:dyDescent="0.35">
      <c r="A41" s="24">
        <v>37</v>
      </c>
      <c r="B41" s="25" t="s">
        <v>31</v>
      </c>
      <c r="C41" s="26">
        <v>46256</v>
      </c>
      <c r="D41" s="25" t="s">
        <v>92</v>
      </c>
      <c r="E41" s="25" t="s">
        <v>92</v>
      </c>
      <c r="F41" s="27"/>
      <c r="G41" s="28">
        <f t="shared" si="10"/>
        <v>0</v>
      </c>
      <c r="H41" s="29">
        <v>2.6</v>
      </c>
      <c r="I41" s="30">
        <f t="shared" si="11"/>
        <v>0</v>
      </c>
      <c r="J41" s="31" t="s">
        <v>93</v>
      </c>
      <c r="K41" s="27"/>
      <c r="L41" s="45"/>
      <c r="M41" s="27"/>
      <c r="N41" s="27">
        <v>45</v>
      </c>
      <c r="O41" s="44" t="s">
        <v>29</v>
      </c>
      <c r="P41" s="44" t="s">
        <v>29</v>
      </c>
      <c r="Q41" s="44" t="s">
        <v>29</v>
      </c>
      <c r="R41" s="44" t="s">
        <v>29</v>
      </c>
      <c r="S41" s="44" t="s">
        <v>29</v>
      </c>
      <c r="T41" s="44" t="s">
        <v>29</v>
      </c>
      <c r="U41" s="27"/>
      <c r="V41" s="27"/>
    </row>
    <row r="42" spans="1:22" ht="15" customHeight="1" x14ac:dyDescent="0.35">
      <c r="A42" s="24">
        <v>38</v>
      </c>
      <c r="B42" s="25" t="s">
        <v>37</v>
      </c>
      <c r="C42" s="26">
        <v>46257</v>
      </c>
      <c r="D42" s="25" t="s">
        <v>92</v>
      </c>
      <c r="E42" s="25" t="s">
        <v>92</v>
      </c>
      <c r="F42" s="27"/>
      <c r="G42" s="28">
        <f t="shared" si="10"/>
        <v>0</v>
      </c>
      <c r="H42" s="29">
        <v>2.6</v>
      </c>
      <c r="I42" s="30">
        <f t="shared" si="11"/>
        <v>0</v>
      </c>
      <c r="J42" s="31" t="s">
        <v>93</v>
      </c>
      <c r="K42" s="27"/>
      <c r="L42" s="46"/>
      <c r="M42" s="27"/>
      <c r="N42" s="27">
        <v>45</v>
      </c>
      <c r="O42" s="44" t="s">
        <v>29</v>
      </c>
      <c r="P42" s="44" t="s">
        <v>29</v>
      </c>
      <c r="Q42" s="44" t="s">
        <v>29</v>
      </c>
      <c r="R42" s="44" t="s">
        <v>29</v>
      </c>
      <c r="S42" s="44" t="s">
        <v>29</v>
      </c>
      <c r="T42" s="44" t="s">
        <v>29</v>
      </c>
      <c r="U42" s="27"/>
      <c r="V42" s="27"/>
    </row>
    <row r="43" spans="1:22" ht="15.5" customHeight="1" x14ac:dyDescent="0.35">
      <c r="A43" s="24">
        <v>39</v>
      </c>
      <c r="B43" s="25" t="s">
        <v>41</v>
      </c>
      <c r="C43" s="26">
        <v>46258</v>
      </c>
      <c r="D43" s="25" t="s">
        <v>92</v>
      </c>
      <c r="E43" s="25" t="s">
        <v>96</v>
      </c>
      <c r="F43" s="27">
        <v>280</v>
      </c>
      <c r="G43" s="28">
        <f t="shared" si="10"/>
        <v>56</v>
      </c>
      <c r="H43" s="29">
        <v>2.6</v>
      </c>
      <c r="I43" s="30">
        <f t="shared" si="11"/>
        <v>145.6</v>
      </c>
      <c r="J43" s="31" t="s">
        <v>97</v>
      </c>
      <c r="K43" s="27" t="s">
        <v>98</v>
      </c>
      <c r="L43" s="43" t="s">
        <v>99</v>
      </c>
      <c r="M43" s="27"/>
      <c r="N43" s="27">
        <v>45</v>
      </c>
      <c r="O43" s="27" t="s">
        <v>29</v>
      </c>
      <c r="P43" s="27" t="s">
        <v>29</v>
      </c>
      <c r="Q43" s="27" t="s">
        <v>29</v>
      </c>
      <c r="R43" s="27" t="s">
        <v>29</v>
      </c>
      <c r="S43" s="27" t="s">
        <v>29</v>
      </c>
      <c r="T43" s="27" t="s">
        <v>29</v>
      </c>
      <c r="U43" s="27" t="s">
        <v>79</v>
      </c>
      <c r="V43" s="27">
        <v>578</v>
      </c>
    </row>
    <row r="44" spans="1:22" ht="16.5" customHeight="1" x14ac:dyDescent="0.35">
      <c r="A44" s="24">
        <v>40</v>
      </c>
      <c r="B44" s="25" t="s">
        <v>42</v>
      </c>
      <c r="C44" s="26">
        <v>46259</v>
      </c>
      <c r="D44" s="25" t="s">
        <v>96</v>
      </c>
      <c r="E44" s="25" t="s">
        <v>96</v>
      </c>
      <c r="F44" s="27"/>
      <c r="G44" s="28">
        <f t="shared" si="10"/>
        <v>0</v>
      </c>
      <c r="H44" s="29">
        <v>2.6</v>
      </c>
      <c r="I44" s="30">
        <f t="shared" si="11"/>
        <v>0</v>
      </c>
      <c r="J44" s="31" t="s">
        <v>97</v>
      </c>
      <c r="K44" s="27"/>
      <c r="L44" s="46"/>
      <c r="M44" s="27"/>
      <c r="N44" s="27">
        <v>45</v>
      </c>
      <c r="O44" s="27" t="s">
        <v>29</v>
      </c>
      <c r="P44" s="27" t="s">
        <v>29</v>
      </c>
      <c r="Q44" s="27" t="s">
        <v>29</v>
      </c>
      <c r="R44" s="27" t="s">
        <v>29</v>
      </c>
      <c r="S44" s="27" t="s">
        <v>29</v>
      </c>
      <c r="T44" s="27" t="s">
        <v>29</v>
      </c>
      <c r="U44" s="27"/>
      <c r="V44" s="27"/>
    </row>
    <row r="45" spans="1:22" ht="18" customHeight="1" x14ac:dyDescent="0.35">
      <c r="A45" s="24">
        <v>41</v>
      </c>
      <c r="B45" s="25" t="s">
        <v>46</v>
      </c>
      <c r="C45" s="26">
        <v>46260</v>
      </c>
      <c r="D45" s="25" t="s">
        <v>96</v>
      </c>
      <c r="E45" s="25" t="s">
        <v>100</v>
      </c>
      <c r="F45" s="27">
        <v>193</v>
      </c>
      <c r="G45" s="28">
        <v>39</v>
      </c>
      <c r="H45" s="29">
        <v>2.6</v>
      </c>
      <c r="I45" s="30">
        <v>100</v>
      </c>
      <c r="J45" s="31" t="s">
        <v>101</v>
      </c>
      <c r="K45" s="27"/>
      <c r="L45" s="27"/>
      <c r="M45" s="27"/>
      <c r="N45" s="27">
        <v>50</v>
      </c>
      <c r="O45" s="27" t="s">
        <v>29</v>
      </c>
      <c r="P45" s="27" t="s">
        <v>29</v>
      </c>
      <c r="Q45" s="27" t="s">
        <v>29</v>
      </c>
      <c r="R45" s="27" t="s">
        <v>29</v>
      </c>
      <c r="S45" s="27" t="s">
        <v>29</v>
      </c>
      <c r="T45" s="27" t="s">
        <v>29</v>
      </c>
      <c r="U45" s="27"/>
      <c r="V45" s="27"/>
    </row>
    <row r="46" spans="1:22" ht="16.5" customHeight="1" x14ac:dyDescent="0.35">
      <c r="A46" s="24">
        <v>42</v>
      </c>
      <c r="B46" s="25" t="s">
        <v>50</v>
      </c>
      <c r="C46" s="26">
        <v>46261</v>
      </c>
      <c r="D46" s="25" t="s">
        <v>100</v>
      </c>
      <c r="E46" s="25" t="s">
        <v>100</v>
      </c>
      <c r="F46" s="27"/>
      <c r="G46" s="28">
        <v>0</v>
      </c>
      <c r="H46" s="29">
        <v>2.6</v>
      </c>
      <c r="I46" s="30">
        <v>0</v>
      </c>
      <c r="J46" s="31" t="s">
        <v>101</v>
      </c>
      <c r="K46" s="27"/>
      <c r="L46" s="27"/>
      <c r="M46" s="27"/>
      <c r="N46" s="27">
        <v>50</v>
      </c>
      <c r="O46" s="27" t="s">
        <v>29</v>
      </c>
      <c r="P46" s="27" t="s">
        <v>29</v>
      </c>
      <c r="Q46" s="27" t="s">
        <v>29</v>
      </c>
      <c r="R46" s="27" t="s">
        <v>29</v>
      </c>
      <c r="S46" s="27" t="s">
        <v>29</v>
      </c>
      <c r="T46" s="27" t="s">
        <v>29</v>
      </c>
      <c r="U46" s="27"/>
      <c r="V46" s="27"/>
    </row>
    <row r="47" spans="1:22" ht="18" customHeight="1" x14ac:dyDescent="0.35">
      <c r="A47" s="24">
        <v>43</v>
      </c>
      <c r="B47" s="25" t="s">
        <v>23</v>
      </c>
      <c r="C47" s="26">
        <v>46262</v>
      </c>
      <c r="D47" s="25" t="s">
        <v>100</v>
      </c>
      <c r="E47" s="25" t="s">
        <v>100</v>
      </c>
      <c r="F47" s="27"/>
      <c r="G47" s="28">
        <v>0</v>
      </c>
      <c r="H47" s="29">
        <v>2.6</v>
      </c>
      <c r="I47" s="30">
        <v>0</v>
      </c>
      <c r="J47" s="31" t="s">
        <v>101</v>
      </c>
      <c r="K47" s="27"/>
      <c r="L47" s="27"/>
      <c r="M47" s="27"/>
      <c r="N47" s="27">
        <v>50</v>
      </c>
      <c r="O47" s="27" t="s">
        <v>29</v>
      </c>
      <c r="P47" s="27" t="s">
        <v>29</v>
      </c>
      <c r="Q47" s="27" t="s">
        <v>29</v>
      </c>
      <c r="R47" s="27" t="s">
        <v>29</v>
      </c>
      <c r="S47" s="27" t="s">
        <v>29</v>
      </c>
      <c r="T47" s="27" t="s">
        <v>29</v>
      </c>
      <c r="U47" s="27"/>
      <c r="V47" s="27"/>
    </row>
    <row r="48" spans="1:22" ht="15.5" customHeight="1" x14ac:dyDescent="0.35">
      <c r="A48" s="24">
        <v>44</v>
      </c>
      <c r="B48" s="25" t="s">
        <v>31</v>
      </c>
      <c r="C48" s="26">
        <v>46263</v>
      </c>
      <c r="D48" s="25" t="s">
        <v>100</v>
      </c>
      <c r="E48" s="25" t="s">
        <v>100</v>
      </c>
      <c r="F48" s="27"/>
      <c r="G48" s="28">
        <f t="shared" ref="G48" si="12">SUM(F48)/100*20</f>
        <v>0</v>
      </c>
      <c r="H48" s="29">
        <v>3.6</v>
      </c>
      <c r="I48" s="30">
        <f t="shared" ref="I48" si="13">G48*H48</f>
        <v>0</v>
      </c>
      <c r="J48" s="31" t="s">
        <v>101</v>
      </c>
      <c r="K48" s="27"/>
      <c r="L48" s="27"/>
      <c r="M48" s="27"/>
      <c r="N48" s="27">
        <v>50</v>
      </c>
      <c r="O48" s="27" t="s">
        <v>29</v>
      </c>
      <c r="P48" s="27" t="s">
        <v>29</v>
      </c>
      <c r="Q48" s="27" t="s">
        <v>29</v>
      </c>
      <c r="R48" s="27" t="s">
        <v>29</v>
      </c>
      <c r="S48" s="27" t="s">
        <v>29</v>
      </c>
      <c r="T48" s="27" t="s">
        <v>29</v>
      </c>
      <c r="U48" s="27"/>
      <c r="V48" s="27"/>
    </row>
    <row r="49" spans="1:22" x14ac:dyDescent="0.35">
      <c r="A49" s="24"/>
      <c r="B49" s="47" t="s">
        <v>102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9"/>
    </row>
    <row r="50" spans="1:22" ht="19.5" customHeight="1" x14ac:dyDescent="0.35">
      <c r="A50" s="24">
        <v>45</v>
      </c>
      <c r="B50" s="25" t="s">
        <v>37</v>
      </c>
      <c r="C50" s="26">
        <v>46264</v>
      </c>
      <c r="D50" s="25" t="s">
        <v>100</v>
      </c>
      <c r="E50" s="25" t="s">
        <v>103</v>
      </c>
      <c r="F50" s="27">
        <v>221</v>
      </c>
      <c r="G50" s="28">
        <f t="shared" ref="G50:G57" si="14">SUM(F50)/100*20</f>
        <v>44.2</v>
      </c>
      <c r="H50" s="29">
        <v>2.6</v>
      </c>
      <c r="I50" s="30">
        <f t="shared" ref="I50:I57" si="15">G50*H50</f>
        <v>114.92000000000002</v>
      </c>
      <c r="J50" s="31" t="s">
        <v>104</v>
      </c>
      <c r="K50" s="50"/>
      <c r="L50" s="51" t="s">
        <v>105</v>
      </c>
      <c r="M50" s="27"/>
      <c r="N50" s="27">
        <v>45</v>
      </c>
      <c r="O50" s="27" t="s">
        <v>29</v>
      </c>
      <c r="P50" s="27" t="s">
        <v>29</v>
      </c>
      <c r="Q50" s="27" t="s">
        <v>29</v>
      </c>
      <c r="R50" s="27" t="s">
        <v>29</v>
      </c>
      <c r="S50" s="27" t="s">
        <v>29</v>
      </c>
      <c r="T50" s="27" t="s">
        <v>29</v>
      </c>
      <c r="U50" s="27" t="s">
        <v>79</v>
      </c>
      <c r="V50" s="27">
        <v>349</v>
      </c>
    </row>
    <row r="51" spans="1:22" ht="21" customHeight="1" x14ac:dyDescent="0.35">
      <c r="A51" s="24">
        <v>46</v>
      </c>
      <c r="B51" s="25" t="s">
        <v>41</v>
      </c>
      <c r="C51" s="26">
        <v>46265</v>
      </c>
      <c r="D51" s="25" t="s">
        <v>103</v>
      </c>
      <c r="E51" s="25" t="s">
        <v>103</v>
      </c>
      <c r="F51" s="27"/>
      <c r="G51" s="28">
        <f t="shared" si="14"/>
        <v>0</v>
      </c>
      <c r="H51" s="29">
        <v>2.6</v>
      </c>
      <c r="I51" s="30">
        <f t="shared" si="15"/>
        <v>0</v>
      </c>
      <c r="J51" s="31" t="s">
        <v>104</v>
      </c>
      <c r="K51" s="27"/>
      <c r="L51" s="52"/>
      <c r="M51" s="27"/>
      <c r="N51" s="27">
        <v>45</v>
      </c>
      <c r="O51" s="27" t="s">
        <v>29</v>
      </c>
      <c r="P51" s="27" t="s">
        <v>29</v>
      </c>
      <c r="Q51" s="27" t="s">
        <v>29</v>
      </c>
      <c r="R51" s="27" t="s">
        <v>29</v>
      </c>
      <c r="S51" s="27" t="s">
        <v>29</v>
      </c>
      <c r="T51" s="27" t="s">
        <v>29</v>
      </c>
      <c r="U51" s="27"/>
      <c r="V51" s="27"/>
    </row>
    <row r="52" spans="1:22" ht="18" customHeight="1" x14ac:dyDescent="0.35">
      <c r="A52" s="24">
        <v>47</v>
      </c>
      <c r="B52" s="25" t="s">
        <v>42</v>
      </c>
      <c r="C52" s="26">
        <v>46266</v>
      </c>
      <c r="D52" s="25" t="s">
        <v>103</v>
      </c>
      <c r="E52" s="25" t="s">
        <v>103</v>
      </c>
      <c r="F52" s="27"/>
      <c r="G52" s="28">
        <f t="shared" si="14"/>
        <v>0</v>
      </c>
      <c r="H52" s="29">
        <v>2.6</v>
      </c>
      <c r="I52" s="30">
        <f t="shared" si="15"/>
        <v>0</v>
      </c>
      <c r="J52" s="31" t="s">
        <v>104</v>
      </c>
      <c r="K52" s="27"/>
      <c r="L52" s="52"/>
      <c r="M52" s="27"/>
      <c r="N52" s="27">
        <v>45</v>
      </c>
      <c r="O52" s="27" t="s">
        <v>29</v>
      </c>
      <c r="P52" s="27" t="s">
        <v>29</v>
      </c>
      <c r="Q52" s="27" t="s">
        <v>29</v>
      </c>
      <c r="R52" s="27" t="s">
        <v>29</v>
      </c>
      <c r="S52" s="27" t="s">
        <v>29</v>
      </c>
      <c r="T52" s="27" t="s">
        <v>29</v>
      </c>
      <c r="U52" s="27"/>
      <c r="V52" s="27"/>
    </row>
    <row r="53" spans="1:22" ht="20" customHeight="1" x14ac:dyDescent="0.35">
      <c r="A53" s="24">
        <f>SUM(A52)+1</f>
        <v>48</v>
      </c>
      <c r="B53" s="25" t="s">
        <v>46</v>
      </c>
      <c r="C53" s="26">
        <v>46267</v>
      </c>
      <c r="D53" s="25" t="s">
        <v>103</v>
      </c>
      <c r="E53" s="25" t="s">
        <v>103</v>
      </c>
      <c r="F53" s="27"/>
      <c r="G53" s="28">
        <f t="shared" si="14"/>
        <v>0</v>
      </c>
      <c r="H53" s="29">
        <v>2.6</v>
      </c>
      <c r="I53" s="30">
        <f t="shared" si="15"/>
        <v>0</v>
      </c>
      <c r="J53" s="31" t="s">
        <v>104</v>
      </c>
      <c r="K53" s="27"/>
      <c r="L53" s="52"/>
      <c r="M53" s="27"/>
      <c r="N53" s="27">
        <v>45</v>
      </c>
      <c r="O53" s="27" t="s">
        <v>29</v>
      </c>
      <c r="P53" s="27" t="s">
        <v>29</v>
      </c>
      <c r="Q53" s="27" t="s">
        <v>29</v>
      </c>
      <c r="R53" s="27" t="s">
        <v>29</v>
      </c>
      <c r="S53" s="27" t="s">
        <v>29</v>
      </c>
      <c r="T53" s="27" t="s">
        <v>29</v>
      </c>
      <c r="U53" s="27"/>
      <c r="V53" s="27"/>
    </row>
    <row r="54" spans="1:22" ht="16.5" customHeight="1" x14ac:dyDescent="0.35">
      <c r="A54" s="24">
        <f>SUM(A53)+1</f>
        <v>49</v>
      </c>
      <c r="B54" s="25" t="s">
        <v>50</v>
      </c>
      <c r="C54" s="26">
        <v>46268</v>
      </c>
      <c r="D54" s="25" t="s">
        <v>103</v>
      </c>
      <c r="E54" s="25" t="s">
        <v>106</v>
      </c>
      <c r="F54" s="27">
        <v>120</v>
      </c>
      <c r="G54" s="28">
        <f t="shared" si="14"/>
        <v>24</v>
      </c>
      <c r="H54" s="29">
        <v>2.6</v>
      </c>
      <c r="I54" s="30">
        <f t="shared" si="15"/>
        <v>62.400000000000006</v>
      </c>
      <c r="J54" s="31" t="s">
        <v>107</v>
      </c>
      <c r="K54" s="27" t="s">
        <v>108</v>
      </c>
      <c r="L54" s="52"/>
      <c r="M54" s="27"/>
      <c r="N54" s="27">
        <v>45</v>
      </c>
      <c r="O54" s="27" t="s">
        <v>29</v>
      </c>
      <c r="P54" s="27" t="s">
        <v>29</v>
      </c>
      <c r="Q54" s="27" t="s">
        <v>29</v>
      </c>
      <c r="R54" s="27" t="s">
        <v>29</v>
      </c>
      <c r="S54" s="27" t="s">
        <v>29</v>
      </c>
      <c r="T54" s="27" t="s">
        <v>29</v>
      </c>
      <c r="U54" s="27" t="s">
        <v>79</v>
      </c>
      <c r="V54" s="27">
        <v>147</v>
      </c>
    </row>
    <row r="55" spans="1:22" ht="15" customHeight="1" x14ac:dyDescent="0.35">
      <c r="A55" s="24">
        <f t="shared" ref="A55:A65" si="16">SUM(A54)+1</f>
        <v>50</v>
      </c>
      <c r="B55" s="25" t="s">
        <v>23</v>
      </c>
      <c r="C55" s="26">
        <v>46269</v>
      </c>
      <c r="D55" s="25" t="s">
        <v>106</v>
      </c>
      <c r="E55" s="25" t="s">
        <v>106</v>
      </c>
      <c r="F55" s="27"/>
      <c r="G55" s="28">
        <f t="shared" si="14"/>
        <v>0</v>
      </c>
      <c r="H55" s="29">
        <v>2.6</v>
      </c>
      <c r="I55" s="30">
        <f t="shared" si="15"/>
        <v>0</v>
      </c>
      <c r="J55" s="31" t="s">
        <v>107</v>
      </c>
      <c r="K55" s="27"/>
      <c r="L55" s="52"/>
      <c r="M55" s="27"/>
      <c r="N55" s="27">
        <v>45</v>
      </c>
      <c r="O55" s="27" t="s">
        <v>29</v>
      </c>
      <c r="P55" s="27" t="s">
        <v>29</v>
      </c>
      <c r="Q55" s="27" t="s">
        <v>29</v>
      </c>
      <c r="R55" s="27" t="s">
        <v>29</v>
      </c>
      <c r="S55" s="27" t="s">
        <v>29</v>
      </c>
      <c r="T55" s="27" t="s">
        <v>29</v>
      </c>
      <c r="U55" s="27"/>
      <c r="V55" s="27"/>
    </row>
    <row r="56" spans="1:22" ht="15.5" customHeight="1" x14ac:dyDescent="0.35">
      <c r="A56" s="24">
        <f t="shared" si="16"/>
        <v>51</v>
      </c>
      <c r="B56" s="25" t="s">
        <v>31</v>
      </c>
      <c r="C56" s="26">
        <v>46270</v>
      </c>
      <c r="D56" s="25" t="s">
        <v>106</v>
      </c>
      <c r="E56" s="25" t="s">
        <v>106</v>
      </c>
      <c r="F56" s="27"/>
      <c r="G56" s="28">
        <f t="shared" si="14"/>
        <v>0</v>
      </c>
      <c r="H56" s="29">
        <v>2.6</v>
      </c>
      <c r="I56" s="30">
        <f t="shared" si="15"/>
        <v>0</v>
      </c>
      <c r="J56" s="31" t="s">
        <v>107</v>
      </c>
      <c r="K56" s="27"/>
      <c r="L56" s="52"/>
      <c r="M56" s="27"/>
      <c r="N56" s="27">
        <v>45</v>
      </c>
      <c r="O56" s="27" t="s">
        <v>29</v>
      </c>
      <c r="P56" s="27" t="s">
        <v>29</v>
      </c>
      <c r="Q56" s="27" t="s">
        <v>29</v>
      </c>
      <c r="R56" s="27" t="s">
        <v>29</v>
      </c>
      <c r="S56" s="27" t="s">
        <v>29</v>
      </c>
      <c r="T56" s="27" t="s">
        <v>29</v>
      </c>
      <c r="U56" s="27"/>
      <c r="V56" s="27"/>
    </row>
    <row r="57" spans="1:22" ht="13.5" customHeight="1" x14ac:dyDescent="0.35">
      <c r="A57" s="24">
        <f t="shared" si="16"/>
        <v>52</v>
      </c>
      <c r="B57" s="25" t="s">
        <v>37</v>
      </c>
      <c r="C57" s="26">
        <v>46271</v>
      </c>
      <c r="D57" s="25" t="s">
        <v>106</v>
      </c>
      <c r="E57" s="25" t="s">
        <v>106</v>
      </c>
      <c r="F57" s="27"/>
      <c r="G57" s="28">
        <f t="shared" si="14"/>
        <v>0</v>
      </c>
      <c r="H57" s="29">
        <v>2.6</v>
      </c>
      <c r="I57" s="30">
        <f t="shared" si="15"/>
        <v>0</v>
      </c>
      <c r="J57" s="31" t="s">
        <v>107</v>
      </c>
      <c r="K57" s="27"/>
      <c r="L57" s="53"/>
      <c r="M57" s="27"/>
      <c r="N57" s="27">
        <v>45</v>
      </c>
      <c r="O57" s="27" t="s">
        <v>29</v>
      </c>
      <c r="P57" s="27" t="s">
        <v>29</v>
      </c>
      <c r="Q57" s="27" t="s">
        <v>29</v>
      </c>
      <c r="R57" s="27" t="s">
        <v>29</v>
      </c>
      <c r="S57" s="27" t="s">
        <v>29</v>
      </c>
      <c r="T57" s="27" t="s">
        <v>29</v>
      </c>
      <c r="U57" s="27"/>
      <c r="V57" s="27"/>
    </row>
    <row r="58" spans="1:22" x14ac:dyDescent="0.35">
      <c r="A58" s="24">
        <f t="shared" si="16"/>
        <v>53</v>
      </c>
      <c r="B58" s="25" t="s">
        <v>41</v>
      </c>
      <c r="C58" s="26">
        <v>46272</v>
      </c>
      <c r="D58" s="25" t="s">
        <v>106</v>
      </c>
      <c r="E58" s="54" t="s">
        <v>109</v>
      </c>
      <c r="F58" s="54">
        <v>236</v>
      </c>
      <c r="G58" s="28">
        <f>SUM(F58)/100*20</f>
        <v>47.199999999999996</v>
      </c>
      <c r="H58" s="29">
        <v>2.6</v>
      </c>
      <c r="I58" s="30">
        <f>G58*H58</f>
        <v>122.72</v>
      </c>
      <c r="J58" s="54" t="s">
        <v>110</v>
      </c>
      <c r="K58" s="54" t="s">
        <v>111</v>
      </c>
      <c r="L58" s="55" t="s">
        <v>112</v>
      </c>
      <c r="M58" s="54"/>
      <c r="N58" s="27">
        <v>42</v>
      </c>
      <c r="O58" s="27" t="s">
        <v>29</v>
      </c>
      <c r="P58" s="27" t="s">
        <v>29</v>
      </c>
      <c r="Q58" s="27" t="s">
        <v>29</v>
      </c>
      <c r="R58" s="27" t="s">
        <v>29</v>
      </c>
      <c r="S58" s="27" t="s">
        <v>29</v>
      </c>
      <c r="T58" s="27" t="s">
        <v>29</v>
      </c>
      <c r="U58" s="54"/>
      <c r="V58" s="54">
        <v>135</v>
      </c>
    </row>
    <row r="59" spans="1:22" x14ac:dyDescent="0.35">
      <c r="A59" s="24">
        <f t="shared" si="16"/>
        <v>54</v>
      </c>
      <c r="B59" s="25" t="s">
        <v>46</v>
      </c>
      <c r="C59" s="26">
        <v>46274</v>
      </c>
      <c r="D59" s="54" t="s">
        <v>109</v>
      </c>
      <c r="E59" s="54" t="s">
        <v>109</v>
      </c>
      <c r="F59" s="54"/>
      <c r="G59" s="28">
        <f>SUM(F59)/100*20</f>
        <v>0</v>
      </c>
      <c r="H59" s="29">
        <v>2.6</v>
      </c>
      <c r="I59" s="30">
        <f>G59*H59</f>
        <v>0</v>
      </c>
      <c r="J59" s="54" t="s">
        <v>110</v>
      </c>
      <c r="K59" s="54"/>
      <c r="L59" s="54"/>
      <c r="M59" s="54"/>
      <c r="N59" s="27">
        <v>42</v>
      </c>
      <c r="O59" s="27" t="s">
        <v>29</v>
      </c>
      <c r="P59" s="27" t="s">
        <v>29</v>
      </c>
      <c r="Q59" s="27" t="s">
        <v>29</v>
      </c>
      <c r="R59" s="27" t="s">
        <v>29</v>
      </c>
      <c r="S59" s="27" t="s">
        <v>29</v>
      </c>
      <c r="T59" s="27" t="s">
        <v>29</v>
      </c>
      <c r="U59" s="54"/>
      <c r="V59" s="54"/>
    </row>
    <row r="60" spans="1:22" x14ac:dyDescent="0.35">
      <c r="A60" s="24">
        <f t="shared" si="16"/>
        <v>55</v>
      </c>
      <c r="B60" s="25" t="s">
        <v>50</v>
      </c>
      <c r="C60" s="26">
        <v>46275</v>
      </c>
      <c r="D60" s="54" t="s">
        <v>109</v>
      </c>
      <c r="E60" s="54" t="s">
        <v>109</v>
      </c>
      <c r="F60" s="54"/>
      <c r="G60" s="28">
        <f>SUM(F60)/100*20</f>
        <v>0</v>
      </c>
      <c r="H60" s="29">
        <v>2.6</v>
      </c>
      <c r="I60" s="30">
        <f>G60*H60</f>
        <v>0</v>
      </c>
      <c r="J60" s="54" t="s">
        <v>110</v>
      </c>
      <c r="K60" s="54"/>
      <c r="L60" s="54"/>
      <c r="M60" s="54"/>
      <c r="N60" s="27">
        <v>42</v>
      </c>
      <c r="O60" s="27" t="s">
        <v>29</v>
      </c>
      <c r="P60" s="27" t="s">
        <v>29</v>
      </c>
      <c r="Q60" s="27" t="s">
        <v>29</v>
      </c>
      <c r="R60" s="27" t="s">
        <v>29</v>
      </c>
      <c r="S60" s="27" t="s">
        <v>29</v>
      </c>
      <c r="T60" s="27" t="s">
        <v>29</v>
      </c>
      <c r="U60" s="54"/>
      <c r="V60" s="54"/>
    </row>
    <row r="61" spans="1:22" ht="16.5" customHeight="1" x14ac:dyDescent="0.35">
      <c r="A61" s="24">
        <f t="shared" si="16"/>
        <v>56</v>
      </c>
      <c r="B61" s="25" t="s">
        <v>23</v>
      </c>
      <c r="C61" s="26">
        <v>46276</v>
      </c>
      <c r="D61" s="54" t="s">
        <v>109</v>
      </c>
      <c r="E61" s="54" t="s">
        <v>113</v>
      </c>
      <c r="F61" s="54">
        <v>125</v>
      </c>
      <c r="G61" s="28">
        <f>SUM(F61)/100*20</f>
        <v>25</v>
      </c>
      <c r="H61" s="29">
        <v>2.6</v>
      </c>
      <c r="I61" s="30">
        <f>G61*H61</f>
        <v>65</v>
      </c>
      <c r="J61" s="31" t="s">
        <v>114</v>
      </c>
      <c r="K61" s="27" t="s">
        <v>115</v>
      </c>
      <c r="L61" s="43" t="s">
        <v>116</v>
      </c>
      <c r="M61" s="54"/>
      <c r="N61" s="27">
        <v>45</v>
      </c>
      <c r="O61" s="27" t="s">
        <v>29</v>
      </c>
      <c r="P61" s="27" t="s">
        <v>29</v>
      </c>
      <c r="Q61" s="27" t="s">
        <v>29</v>
      </c>
      <c r="R61" s="27" t="s">
        <v>29</v>
      </c>
      <c r="S61" s="27" t="s">
        <v>29</v>
      </c>
      <c r="T61" s="27" t="s">
        <v>29</v>
      </c>
      <c r="U61" s="54" t="s">
        <v>79</v>
      </c>
      <c r="V61" s="27">
        <v>120</v>
      </c>
    </row>
    <row r="62" spans="1:22" ht="19.5" customHeight="1" x14ac:dyDescent="0.35">
      <c r="A62" s="24">
        <f t="shared" si="16"/>
        <v>57</v>
      </c>
      <c r="B62" s="25" t="s">
        <v>31</v>
      </c>
      <c r="C62" s="26">
        <v>46277</v>
      </c>
      <c r="D62" s="25" t="s">
        <v>113</v>
      </c>
      <c r="E62" s="25" t="s">
        <v>113</v>
      </c>
      <c r="F62" s="27"/>
      <c r="G62" s="28">
        <f t="shared" ref="G62" si="17">SUM(F62)/100*20</f>
        <v>0</v>
      </c>
      <c r="H62" s="29">
        <v>2.6</v>
      </c>
      <c r="I62" s="30">
        <f t="shared" ref="I62" si="18">G62*H62</f>
        <v>0</v>
      </c>
      <c r="J62" s="31" t="s">
        <v>114</v>
      </c>
      <c r="K62" s="27"/>
      <c r="L62" s="45"/>
      <c r="M62" s="27"/>
      <c r="N62" s="27">
        <v>45</v>
      </c>
      <c r="O62" s="27" t="s">
        <v>29</v>
      </c>
      <c r="P62" s="27" t="s">
        <v>29</v>
      </c>
      <c r="Q62" s="27" t="s">
        <v>29</v>
      </c>
      <c r="R62" s="27" t="s">
        <v>29</v>
      </c>
      <c r="S62" s="27" t="s">
        <v>29</v>
      </c>
      <c r="T62" s="27" t="s">
        <v>29</v>
      </c>
      <c r="U62" s="27"/>
      <c r="V62" s="27"/>
    </row>
    <row r="63" spans="1:22" ht="17" customHeight="1" x14ac:dyDescent="0.35">
      <c r="A63" s="24">
        <f t="shared" si="16"/>
        <v>58</v>
      </c>
      <c r="B63" s="25" t="s">
        <v>37</v>
      </c>
      <c r="C63" s="26">
        <v>46278</v>
      </c>
      <c r="D63" s="25" t="s">
        <v>113</v>
      </c>
      <c r="E63" s="25" t="s">
        <v>113</v>
      </c>
      <c r="F63" s="27">
        <v>332</v>
      </c>
      <c r="G63" s="28">
        <f t="shared" si="8"/>
        <v>66.399999999999991</v>
      </c>
      <c r="H63" s="29">
        <v>2.6</v>
      </c>
      <c r="I63" s="30">
        <f t="shared" si="9"/>
        <v>172.64</v>
      </c>
      <c r="J63" s="31" t="s">
        <v>114</v>
      </c>
      <c r="L63" s="45"/>
      <c r="M63" s="27"/>
      <c r="N63" s="27">
        <v>45</v>
      </c>
      <c r="O63" s="27" t="s">
        <v>29</v>
      </c>
      <c r="P63" s="27" t="s">
        <v>29</v>
      </c>
      <c r="Q63" s="27" t="s">
        <v>29</v>
      </c>
      <c r="R63" s="27" t="s">
        <v>29</v>
      </c>
      <c r="S63" s="27" t="s">
        <v>29</v>
      </c>
      <c r="T63" s="27" t="s">
        <v>29</v>
      </c>
      <c r="U63" s="27"/>
      <c r="V63" s="27"/>
    </row>
    <row r="64" spans="1:22" ht="15.5" customHeight="1" x14ac:dyDescent="0.35">
      <c r="A64" s="24">
        <f t="shared" si="16"/>
        <v>59</v>
      </c>
      <c r="B64" s="25" t="s">
        <v>41</v>
      </c>
      <c r="C64" s="26">
        <v>46279</v>
      </c>
      <c r="D64" s="25" t="s">
        <v>113</v>
      </c>
      <c r="E64" s="25" t="s">
        <v>113</v>
      </c>
      <c r="F64" s="27"/>
      <c r="G64" s="28">
        <f>SUM(F64)/100*20</f>
        <v>0</v>
      </c>
      <c r="H64" s="29">
        <v>2.6</v>
      </c>
      <c r="I64" s="30">
        <f>G64*H64</f>
        <v>0</v>
      </c>
      <c r="J64" s="31" t="s">
        <v>114</v>
      </c>
      <c r="K64" s="27"/>
      <c r="L64" s="46"/>
      <c r="M64" s="27"/>
      <c r="N64" s="27">
        <v>45</v>
      </c>
      <c r="O64" s="27" t="s">
        <v>29</v>
      </c>
      <c r="P64" s="27" t="s">
        <v>29</v>
      </c>
      <c r="Q64" s="27" t="s">
        <v>29</v>
      </c>
      <c r="R64" s="27" t="s">
        <v>29</v>
      </c>
      <c r="S64" s="27" t="s">
        <v>29</v>
      </c>
      <c r="T64" s="27" t="s">
        <v>29</v>
      </c>
      <c r="U64" s="27"/>
      <c r="V64" s="27"/>
    </row>
    <row r="65" spans="1:22" x14ac:dyDescent="0.35">
      <c r="A65" s="24">
        <f t="shared" si="16"/>
        <v>60</v>
      </c>
      <c r="B65" s="25" t="s">
        <v>42</v>
      </c>
      <c r="C65" s="26">
        <v>46280</v>
      </c>
      <c r="D65" s="25" t="s">
        <v>113</v>
      </c>
      <c r="E65" s="25" t="s">
        <v>117</v>
      </c>
      <c r="F65" s="27">
        <v>368</v>
      </c>
      <c r="G65" s="28">
        <f>SUM(F65)/100*20</f>
        <v>73.600000000000009</v>
      </c>
      <c r="H65" s="29">
        <v>2.6</v>
      </c>
      <c r="I65" s="30">
        <f>G65*H65</f>
        <v>191.36000000000004</v>
      </c>
      <c r="J65" s="25" t="s">
        <v>118</v>
      </c>
      <c r="K65" s="27" t="s">
        <v>119</v>
      </c>
      <c r="M65" s="27"/>
      <c r="N65" s="27">
        <v>45</v>
      </c>
      <c r="O65" s="27" t="s">
        <v>29</v>
      </c>
      <c r="P65" s="27" t="s">
        <v>29</v>
      </c>
      <c r="Q65" s="27" t="s">
        <v>29</v>
      </c>
      <c r="R65" s="27" t="s">
        <v>29</v>
      </c>
      <c r="S65" s="27" t="s">
        <v>29</v>
      </c>
      <c r="T65" s="27" t="s">
        <v>29</v>
      </c>
      <c r="U65" s="27" t="s">
        <v>79</v>
      </c>
      <c r="V65" s="27">
        <v>203</v>
      </c>
    </row>
    <row r="66" spans="1:22" x14ac:dyDescent="0.35">
      <c r="A66" s="24"/>
      <c r="B66" s="47" t="s">
        <v>120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9"/>
    </row>
    <row r="67" spans="1:22" x14ac:dyDescent="0.35">
      <c r="A67" s="24">
        <f>SUM(A65)+1</f>
        <v>61</v>
      </c>
      <c r="B67" s="25" t="s">
        <v>46</v>
      </c>
      <c r="C67" s="26">
        <v>46281</v>
      </c>
      <c r="D67" s="25" t="s">
        <v>117</v>
      </c>
      <c r="E67" s="25" t="s">
        <v>117</v>
      </c>
      <c r="F67" s="56"/>
      <c r="G67" s="28">
        <f>SUM(F67)/100*20</f>
        <v>0</v>
      </c>
      <c r="H67" s="29">
        <v>2.6</v>
      </c>
      <c r="I67" s="30">
        <f>G67*H67</f>
        <v>0</v>
      </c>
      <c r="J67" s="25" t="s">
        <v>118</v>
      </c>
      <c r="K67" s="29"/>
      <c r="L67" s="43" t="s">
        <v>121</v>
      </c>
      <c r="M67" s="57"/>
      <c r="N67" s="27">
        <v>45</v>
      </c>
      <c r="O67" s="27" t="s">
        <v>29</v>
      </c>
      <c r="P67" s="27" t="s">
        <v>29</v>
      </c>
      <c r="Q67" s="27" t="s">
        <v>29</v>
      </c>
      <c r="R67" s="27" t="s">
        <v>29</v>
      </c>
      <c r="S67" s="27" t="s">
        <v>29</v>
      </c>
      <c r="T67" s="27" t="s">
        <v>29</v>
      </c>
      <c r="U67" s="57"/>
      <c r="V67" s="28"/>
    </row>
    <row r="68" spans="1:22" x14ac:dyDescent="0.35">
      <c r="A68" s="24">
        <v>62</v>
      </c>
      <c r="B68" s="25" t="s">
        <v>50</v>
      </c>
      <c r="C68" s="26">
        <v>46282</v>
      </c>
      <c r="D68" s="25" t="s">
        <v>117</v>
      </c>
      <c r="E68" s="25" t="s">
        <v>117</v>
      </c>
      <c r="F68" s="56"/>
      <c r="G68" s="28">
        <f>SUM(F68)/100*20</f>
        <v>0</v>
      </c>
      <c r="H68" s="29">
        <v>2.6</v>
      </c>
      <c r="I68" s="30">
        <f>G68*H68</f>
        <v>0</v>
      </c>
      <c r="J68" s="25" t="s">
        <v>118</v>
      </c>
      <c r="K68" s="29"/>
      <c r="L68" s="46"/>
      <c r="M68" s="57"/>
      <c r="N68" s="27">
        <v>45</v>
      </c>
      <c r="O68" s="27" t="s">
        <v>29</v>
      </c>
      <c r="P68" s="27" t="s">
        <v>29</v>
      </c>
      <c r="Q68" s="27" t="s">
        <v>29</v>
      </c>
      <c r="R68" s="27" t="s">
        <v>29</v>
      </c>
      <c r="S68" s="27" t="s">
        <v>29</v>
      </c>
      <c r="T68" s="27" t="s">
        <v>29</v>
      </c>
      <c r="U68" s="57"/>
      <c r="V68" s="28"/>
    </row>
    <row r="69" spans="1:22" ht="15.5" customHeight="1" x14ac:dyDescent="0.35">
      <c r="A69" s="24">
        <v>63</v>
      </c>
      <c r="B69" s="25" t="s">
        <v>23</v>
      </c>
      <c r="C69" s="26">
        <v>46283</v>
      </c>
      <c r="D69" s="25" t="s">
        <v>117</v>
      </c>
      <c r="E69" s="58" t="s">
        <v>122</v>
      </c>
      <c r="F69" s="56">
        <v>382</v>
      </c>
      <c r="G69" s="28">
        <f>SUM(F69)/100*20</f>
        <v>76.399999999999991</v>
      </c>
      <c r="H69" s="29">
        <v>2.6</v>
      </c>
      <c r="I69" s="30">
        <f>G69*H69</f>
        <v>198.64</v>
      </c>
      <c r="J69" s="59" t="s">
        <v>123</v>
      </c>
      <c r="K69" s="29" t="s">
        <v>124</v>
      </c>
      <c r="L69" s="29"/>
      <c r="M69" s="57"/>
      <c r="N69" s="57">
        <v>45</v>
      </c>
      <c r="O69" s="27" t="s">
        <v>29</v>
      </c>
      <c r="P69" s="27" t="s">
        <v>29</v>
      </c>
      <c r="Q69" s="27" t="s">
        <v>29</v>
      </c>
      <c r="R69" s="27" t="s">
        <v>29</v>
      </c>
      <c r="S69" s="27" t="s">
        <v>29</v>
      </c>
      <c r="T69" s="27" t="s">
        <v>29</v>
      </c>
      <c r="U69" s="57" t="s">
        <v>79</v>
      </c>
      <c r="V69" s="28">
        <v>49</v>
      </c>
    </row>
    <row r="70" spans="1:22" ht="15" customHeight="1" x14ac:dyDescent="0.35">
      <c r="A70" s="24">
        <v>64</v>
      </c>
      <c r="B70" s="25" t="s">
        <v>31</v>
      </c>
      <c r="C70" s="26">
        <v>46284</v>
      </c>
      <c r="D70" s="58" t="s">
        <v>122</v>
      </c>
      <c r="E70" s="58" t="s">
        <v>122</v>
      </c>
      <c r="F70" s="56"/>
      <c r="G70" s="28">
        <f t="shared" ref="G70" si="19">SUM(F70)/100*20</f>
        <v>0</v>
      </c>
      <c r="H70" s="29">
        <v>2.6</v>
      </c>
      <c r="I70" s="30">
        <f t="shared" ref="I70" si="20">G70*H70</f>
        <v>0</v>
      </c>
      <c r="J70" s="59" t="s">
        <v>123</v>
      </c>
      <c r="K70" s="54"/>
      <c r="L70" s="54"/>
      <c r="M70" s="54"/>
      <c r="N70" s="57">
        <v>45</v>
      </c>
      <c r="O70" s="27" t="s">
        <v>29</v>
      </c>
      <c r="P70" s="27" t="s">
        <v>29</v>
      </c>
      <c r="Q70" s="27" t="s">
        <v>29</v>
      </c>
      <c r="R70" s="27" t="s">
        <v>29</v>
      </c>
      <c r="S70" s="27" t="s">
        <v>29</v>
      </c>
      <c r="T70" s="27" t="s">
        <v>29</v>
      </c>
      <c r="U70" s="57"/>
      <c r="V70" s="28"/>
    </row>
    <row r="71" spans="1:22" x14ac:dyDescent="0.35">
      <c r="A71" s="24"/>
      <c r="B71" s="47" t="s">
        <v>125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9"/>
    </row>
    <row r="72" spans="1:22" ht="15.5" customHeight="1" x14ac:dyDescent="0.35">
      <c r="A72" s="24">
        <f>SUM(A70)+1</f>
        <v>65</v>
      </c>
      <c r="B72" s="25" t="s">
        <v>37</v>
      </c>
      <c r="C72" s="26">
        <v>46285</v>
      </c>
      <c r="D72" s="58" t="s">
        <v>122</v>
      </c>
      <c r="E72" s="58" t="s">
        <v>122</v>
      </c>
      <c r="F72" s="56"/>
      <c r="G72" s="28">
        <f t="shared" si="8"/>
        <v>0</v>
      </c>
      <c r="H72" s="29">
        <v>2.6</v>
      </c>
      <c r="I72" s="30">
        <f t="shared" si="9"/>
        <v>0</v>
      </c>
      <c r="J72" s="59" t="s">
        <v>123</v>
      </c>
      <c r="K72" s="29"/>
      <c r="L72" s="60" t="s">
        <v>126</v>
      </c>
      <c r="M72" s="57"/>
      <c r="N72" s="57">
        <v>45</v>
      </c>
      <c r="O72" s="27" t="s">
        <v>29</v>
      </c>
      <c r="P72" s="27" t="s">
        <v>29</v>
      </c>
      <c r="Q72" s="27" t="s">
        <v>29</v>
      </c>
      <c r="R72" s="27" t="s">
        <v>29</v>
      </c>
      <c r="S72" s="27" t="s">
        <v>29</v>
      </c>
      <c r="T72" s="27" t="s">
        <v>29</v>
      </c>
      <c r="U72" s="57"/>
      <c r="V72" s="28"/>
    </row>
    <row r="73" spans="1:22" ht="14" customHeight="1" x14ac:dyDescent="0.35">
      <c r="A73" s="24">
        <f>SUM(A72)+1</f>
        <v>66</v>
      </c>
      <c r="B73" s="25" t="s">
        <v>41</v>
      </c>
      <c r="C73" s="26">
        <v>46286</v>
      </c>
      <c r="D73" s="58" t="s">
        <v>122</v>
      </c>
      <c r="E73" s="58" t="s">
        <v>122</v>
      </c>
      <c r="F73" s="56"/>
      <c r="G73" s="28">
        <f t="shared" si="8"/>
        <v>0</v>
      </c>
      <c r="H73" s="29">
        <v>2.6</v>
      </c>
      <c r="I73" s="30">
        <f t="shared" si="9"/>
        <v>0</v>
      </c>
      <c r="J73" s="59" t="s">
        <v>123</v>
      </c>
      <c r="K73" s="29"/>
      <c r="L73" s="61"/>
      <c r="M73" s="57"/>
      <c r="N73" s="57">
        <v>45</v>
      </c>
      <c r="O73" s="27" t="s">
        <v>29</v>
      </c>
      <c r="P73" s="27" t="s">
        <v>29</v>
      </c>
      <c r="Q73" s="27" t="s">
        <v>29</v>
      </c>
      <c r="R73" s="27" t="s">
        <v>29</v>
      </c>
      <c r="S73" s="27" t="s">
        <v>29</v>
      </c>
      <c r="T73" s="27" t="s">
        <v>29</v>
      </c>
      <c r="U73" s="57"/>
      <c r="V73" s="28"/>
    </row>
    <row r="74" spans="1:22" ht="14" customHeight="1" x14ac:dyDescent="0.35">
      <c r="A74" s="24">
        <f t="shared" ref="A74:A90" si="21">SUM(A73)+1</f>
        <v>67</v>
      </c>
      <c r="B74" s="25" t="s">
        <v>42</v>
      </c>
      <c r="C74" s="26">
        <v>46287</v>
      </c>
      <c r="D74" s="58" t="s">
        <v>122</v>
      </c>
      <c r="E74" s="58" t="s">
        <v>122</v>
      </c>
      <c r="F74" s="56"/>
      <c r="G74" s="28">
        <f t="shared" si="8"/>
        <v>0</v>
      </c>
      <c r="H74" s="29">
        <v>2.6</v>
      </c>
      <c r="I74" s="30">
        <f t="shared" si="9"/>
        <v>0</v>
      </c>
      <c r="J74" s="59" t="s">
        <v>123</v>
      </c>
      <c r="K74" s="29"/>
      <c r="L74" s="62"/>
      <c r="M74" s="57"/>
      <c r="N74" s="57">
        <v>45</v>
      </c>
      <c r="O74" s="27" t="s">
        <v>29</v>
      </c>
      <c r="P74" s="27" t="s">
        <v>29</v>
      </c>
      <c r="Q74" s="27" t="s">
        <v>29</v>
      </c>
      <c r="R74" s="27" t="s">
        <v>29</v>
      </c>
      <c r="S74" s="27" t="s">
        <v>29</v>
      </c>
      <c r="T74" s="27" t="s">
        <v>29</v>
      </c>
      <c r="U74" s="57"/>
      <c r="V74" s="28"/>
    </row>
    <row r="75" spans="1:22" ht="14" customHeight="1" x14ac:dyDescent="0.35">
      <c r="A75" s="24">
        <f t="shared" si="21"/>
        <v>68</v>
      </c>
      <c r="B75" s="14" t="s">
        <v>46</v>
      </c>
      <c r="C75" s="15">
        <v>46288</v>
      </c>
      <c r="D75" s="33" t="s">
        <v>122</v>
      </c>
      <c r="E75" s="33" t="s">
        <v>127</v>
      </c>
      <c r="F75" s="38">
        <v>287</v>
      </c>
      <c r="G75" s="17">
        <f t="shared" si="8"/>
        <v>57.400000000000006</v>
      </c>
      <c r="H75" s="18">
        <v>2.6</v>
      </c>
      <c r="I75" s="19">
        <f t="shared" si="9"/>
        <v>149.24</v>
      </c>
      <c r="J75" s="63" t="s">
        <v>128</v>
      </c>
      <c r="K75" s="18" t="s">
        <v>129</v>
      </c>
      <c r="L75" s="64"/>
      <c r="M75" s="65"/>
      <c r="N75" s="65">
        <v>0</v>
      </c>
      <c r="O75" s="65" t="s">
        <v>35</v>
      </c>
      <c r="P75" s="16" t="s">
        <v>29</v>
      </c>
      <c r="Q75" s="16" t="s">
        <v>29</v>
      </c>
      <c r="R75" s="65" t="s">
        <v>35</v>
      </c>
      <c r="S75" s="65" t="s">
        <v>35</v>
      </c>
      <c r="T75" s="65" t="s">
        <v>35</v>
      </c>
      <c r="U75" s="65" t="s">
        <v>79</v>
      </c>
      <c r="V75" s="17">
        <v>32</v>
      </c>
    </row>
    <row r="76" spans="1:22" ht="17" customHeight="1" x14ac:dyDescent="0.35">
      <c r="A76" s="24">
        <f t="shared" si="21"/>
        <v>69</v>
      </c>
      <c r="B76" s="14" t="s">
        <v>50</v>
      </c>
      <c r="C76" s="15">
        <v>46289</v>
      </c>
      <c r="D76" s="33" t="s">
        <v>127</v>
      </c>
      <c r="E76" s="33" t="s">
        <v>130</v>
      </c>
      <c r="F76" s="38">
        <v>329</v>
      </c>
      <c r="G76" s="17">
        <f t="shared" si="8"/>
        <v>65.8</v>
      </c>
      <c r="H76" s="18">
        <v>2.6</v>
      </c>
      <c r="I76" s="19">
        <f t="shared" si="9"/>
        <v>171.08</v>
      </c>
      <c r="J76" s="63" t="s">
        <v>131</v>
      </c>
      <c r="K76" s="18" t="s">
        <v>132</v>
      </c>
      <c r="L76" s="66" t="s">
        <v>133</v>
      </c>
      <c r="M76" s="65"/>
      <c r="N76" s="65">
        <v>0</v>
      </c>
      <c r="O76" s="65" t="s">
        <v>35</v>
      </c>
      <c r="P76" s="65" t="s">
        <v>35</v>
      </c>
      <c r="Q76" s="65" t="s">
        <v>35</v>
      </c>
      <c r="R76" s="65" t="s">
        <v>35</v>
      </c>
      <c r="S76" s="65" t="s">
        <v>35</v>
      </c>
      <c r="T76" s="65" t="s">
        <v>35</v>
      </c>
      <c r="U76" s="65" t="s">
        <v>79</v>
      </c>
      <c r="V76" s="17">
        <v>15</v>
      </c>
    </row>
    <row r="77" spans="1:22" ht="20" customHeight="1" x14ac:dyDescent="0.35">
      <c r="A77" s="24">
        <f t="shared" si="21"/>
        <v>70</v>
      </c>
      <c r="B77" s="14" t="s">
        <v>23</v>
      </c>
      <c r="C77" s="15">
        <v>46290</v>
      </c>
      <c r="D77" s="33" t="s">
        <v>130</v>
      </c>
      <c r="E77" s="33" t="s">
        <v>134</v>
      </c>
      <c r="F77" s="38">
        <v>320</v>
      </c>
      <c r="G77" s="17">
        <f t="shared" si="8"/>
        <v>64</v>
      </c>
      <c r="H77" s="18">
        <v>2.6</v>
      </c>
      <c r="I77" s="19">
        <f t="shared" si="9"/>
        <v>166.4</v>
      </c>
      <c r="J77" s="33" t="s">
        <v>134</v>
      </c>
      <c r="K77" s="18" t="s">
        <v>135</v>
      </c>
      <c r="L77" s="67"/>
      <c r="M77" s="65"/>
      <c r="N77" s="65">
        <v>0</v>
      </c>
      <c r="O77" s="65" t="s">
        <v>35</v>
      </c>
      <c r="P77" s="65" t="s">
        <v>35</v>
      </c>
      <c r="Q77" s="65" t="s">
        <v>35</v>
      </c>
      <c r="R77" s="65" t="s">
        <v>35</v>
      </c>
      <c r="S77" s="65" t="s">
        <v>35</v>
      </c>
      <c r="T77" s="65" t="s">
        <v>35</v>
      </c>
      <c r="U77" s="65" t="s">
        <v>57</v>
      </c>
      <c r="V77" s="17">
        <v>795</v>
      </c>
    </row>
    <row r="78" spans="1:22" ht="18" customHeight="1" x14ac:dyDescent="0.35">
      <c r="A78" s="24">
        <f t="shared" si="21"/>
        <v>71</v>
      </c>
      <c r="B78" s="14" t="s">
        <v>31</v>
      </c>
      <c r="C78" s="15">
        <v>46291</v>
      </c>
      <c r="D78" s="33" t="s">
        <v>134</v>
      </c>
      <c r="E78" s="33" t="s">
        <v>70</v>
      </c>
      <c r="F78" s="38">
        <v>350</v>
      </c>
      <c r="G78" s="17">
        <f t="shared" si="8"/>
        <v>70</v>
      </c>
      <c r="H78" s="18">
        <v>2.6</v>
      </c>
      <c r="I78" s="19">
        <f t="shared" si="9"/>
        <v>182</v>
      </c>
      <c r="J78" s="63" t="s">
        <v>136</v>
      </c>
      <c r="K78" s="18" t="s">
        <v>137</v>
      </c>
      <c r="L78" s="68" t="s">
        <v>28</v>
      </c>
      <c r="M78" s="65"/>
      <c r="N78" s="65">
        <v>0</v>
      </c>
      <c r="O78" s="65" t="s">
        <v>35</v>
      </c>
      <c r="P78" s="65" t="s">
        <v>35</v>
      </c>
      <c r="Q78" s="65" t="s">
        <v>35</v>
      </c>
      <c r="R78" s="65" t="s">
        <v>35</v>
      </c>
      <c r="S78" s="65" t="s">
        <v>35</v>
      </c>
      <c r="T78" s="65" t="s">
        <v>35</v>
      </c>
      <c r="U78" s="65" t="s">
        <v>57</v>
      </c>
      <c r="V78" s="17">
        <v>765</v>
      </c>
    </row>
    <row r="79" spans="1:22" ht="19.5" customHeight="1" x14ac:dyDescent="0.35">
      <c r="A79" s="24">
        <f t="shared" si="21"/>
        <v>72</v>
      </c>
      <c r="B79" s="14" t="s">
        <v>37</v>
      </c>
      <c r="C79" s="15">
        <v>46292</v>
      </c>
      <c r="D79" s="33" t="s">
        <v>70</v>
      </c>
      <c r="E79" s="33" t="s">
        <v>138</v>
      </c>
      <c r="F79" s="38">
        <v>313</v>
      </c>
      <c r="G79" s="17">
        <f t="shared" si="8"/>
        <v>62.599999999999994</v>
      </c>
      <c r="H79" s="18">
        <v>2.6</v>
      </c>
      <c r="I79" s="19">
        <f t="shared" si="9"/>
        <v>162.76</v>
      </c>
      <c r="J79" s="63" t="s">
        <v>139</v>
      </c>
      <c r="K79" s="18" t="s">
        <v>140</v>
      </c>
      <c r="L79" s="69"/>
      <c r="M79" s="65"/>
      <c r="N79" s="65">
        <v>0</v>
      </c>
      <c r="O79" s="65" t="s">
        <v>35</v>
      </c>
      <c r="P79" s="65" t="s">
        <v>29</v>
      </c>
      <c r="Q79" s="65" t="s">
        <v>29</v>
      </c>
      <c r="R79" s="65" t="s">
        <v>29</v>
      </c>
      <c r="S79" s="65" t="s">
        <v>29</v>
      </c>
      <c r="T79" s="65" t="s">
        <v>35</v>
      </c>
      <c r="U79" s="65" t="s">
        <v>57</v>
      </c>
      <c r="V79" s="17">
        <v>730</v>
      </c>
    </row>
    <row r="80" spans="1:22" ht="18.5" customHeight="1" x14ac:dyDescent="0.35">
      <c r="A80" s="24">
        <f t="shared" si="21"/>
        <v>73</v>
      </c>
      <c r="B80" s="14" t="s">
        <v>41</v>
      </c>
      <c r="C80" s="15">
        <v>46293</v>
      </c>
      <c r="D80" s="33" t="s">
        <v>138</v>
      </c>
      <c r="E80" s="33" t="s">
        <v>138</v>
      </c>
      <c r="F80" s="38"/>
      <c r="G80" s="17">
        <f t="shared" si="8"/>
        <v>0</v>
      </c>
      <c r="H80" s="18">
        <v>2.6</v>
      </c>
      <c r="I80" s="19">
        <f t="shared" si="9"/>
        <v>0</v>
      </c>
      <c r="J80" s="63" t="s">
        <v>139</v>
      </c>
      <c r="K80" s="18"/>
      <c r="L80" s="69"/>
      <c r="M80" s="65"/>
      <c r="N80" s="65">
        <v>0</v>
      </c>
      <c r="O80" s="65" t="s">
        <v>35</v>
      </c>
      <c r="P80" s="65" t="s">
        <v>29</v>
      </c>
      <c r="Q80" s="65" t="s">
        <v>29</v>
      </c>
      <c r="R80" s="65" t="s">
        <v>29</v>
      </c>
      <c r="S80" s="65" t="s">
        <v>29</v>
      </c>
      <c r="T80" s="65" t="s">
        <v>35</v>
      </c>
      <c r="U80" s="65"/>
      <c r="V80" s="17"/>
    </row>
    <row r="81" spans="1:22" ht="24" x14ac:dyDescent="0.35">
      <c r="A81" s="24">
        <f t="shared" si="21"/>
        <v>74</v>
      </c>
      <c r="B81" s="14" t="s">
        <v>42</v>
      </c>
      <c r="C81" s="15">
        <v>46294</v>
      </c>
      <c r="D81" s="33" t="s">
        <v>138</v>
      </c>
      <c r="E81" s="33" t="s">
        <v>141</v>
      </c>
      <c r="F81" s="38">
        <v>181</v>
      </c>
      <c r="G81" s="17">
        <f t="shared" si="8"/>
        <v>36.200000000000003</v>
      </c>
      <c r="H81" s="18">
        <v>2.6</v>
      </c>
      <c r="I81" s="19">
        <f t="shared" si="9"/>
        <v>94.12</v>
      </c>
      <c r="J81" s="63" t="s">
        <v>142</v>
      </c>
      <c r="K81" s="18" t="s">
        <v>143</v>
      </c>
      <c r="L81" s="69"/>
      <c r="M81" s="18"/>
      <c r="N81" s="65">
        <v>0</v>
      </c>
      <c r="O81" s="16" t="s">
        <v>35</v>
      </c>
      <c r="P81" s="16" t="s">
        <v>35</v>
      </c>
      <c r="Q81" s="16" t="s">
        <v>35</v>
      </c>
      <c r="R81" s="16" t="s">
        <v>35</v>
      </c>
      <c r="S81" s="16" t="s">
        <v>35</v>
      </c>
      <c r="T81" s="16" t="s">
        <v>35</v>
      </c>
      <c r="U81" s="65" t="s">
        <v>57</v>
      </c>
      <c r="V81" s="17">
        <v>330</v>
      </c>
    </row>
    <row r="82" spans="1:22" ht="24" x14ac:dyDescent="0.35">
      <c r="A82" s="24">
        <f t="shared" si="21"/>
        <v>75</v>
      </c>
      <c r="B82" s="14" t="s">
        <v>46</v>
      </c>
      <c r="C82" s="15">
        <v>46295</v>
      </c>
      <c r="D82" s="33" t="s">
        <v>141</v>
      </c>
      <c r="E82" s="33" t="s">
        <v>144</v>
      </c>
      <c r="F82" s="38">
        <v>283</v>
      </c>
      <c r="G82" s="17">
        <f t="shared" si="8"/>
        <v>56.6</v>
      </c>
      <c r="H82" s="18">
        <v>2.6</v>
      </c>
      <c r="I82" s="19">
        <f t="shared" si="9"/>
        <v>147.16</v>
      </c>
      <c r="J82" s="63" t="s">
        <v>145</v>
      </c>
      <c r="K82" s="18" t="s">
        <v>146</v>
      </c>
      <c r="L82" s="69"/>
      <c r="M82" s="18"/>
      <c r="N82" s="65">
        <v>35</v>
      </c>
      <c r="O82" s="65" t="s">
        <v>29</v>
      </c>
      <c r="P82" s="65" t="s">
        <v>29</v>
      </c>
      <c r="Q82" s="65" t="s">
        <v>29</v>
      </c>
      <c r="R82" s="65" t="s">
        <v>29</v>
      </c>
      <c r="S82" s="65" t="s">
        <v>29</v>
      </c>
      <c r="T82" s="65" t="s">
        <v>29</v>
      </c>
      <c r="U82" s="65" t="s">
        <v>36</v>
      </c>
      <c r="V82" s="17">
        <v>1551</v>
      </c>
    </row>
    <row r="83" spans="1:22" ht="24" x14ac:dyDescent="0.35">
      <c r="A83" s="24">
        <f t="shared" si="21"/>
        <v>76</v>
      </c>
      <c r="B83" s="14" t="s">
        <v>50</v>
      </c>
      <c r="C83" s="15">
        <v>46296</v>
      </c>
      <c r="D83" s="33" t="s">
        <v>144</v>
      </c>
      <c r="E83" s="33" t="s">
        <v>144</v>
      </c>
      <c r="F83" s="38"/>
      <c r="G83" s="17">
        <f t="shared" si="8"/>
        <v>0</v>
      </c>
      <c r="H83" s="18">
        <v>2.6</v>
      </c>
      <c r="I83" s="19">
        <f t="shared" si="9"/>
        <v>0</v>
      </c>
      <c r="J83" s="63" t="s">
        <v>145</v>
      </c>
      <c r="K83" s="18" t="s">
        <v>146</v>
      </c>
      <c r="L83" s="69"/>
      <c r="M83" s="18"/>
      <c r="N83" s="65">
        <v>35</v>
      </c>
      <c r="O83" s="65" t="s">
        <v>29</v>
      </c>
      <c r="P83" s="65" t="s">
        <v>29</v>
      </c>
      <c r="Q83" s="65" t="s">
        <v>29</v>
      </c>
      <c r="R83" s="65" t="s">
        <v>29</v>
      </c>
      <c r="S83" s="65" t="s">
        <v>29</v>
      </c>
      <c r="T83" s="65" t="s">
        <v>29</v>
      </c>
      <c r="U83" s="65"/>
      <c r="V83" s="17"/>
    </row>
    <row r="84" spans="1:22" ht="24" x14ac:dyDescent="0.35">
      <c r="A84" s="24">
        <f t="shared" si="21"/>
        <v>77</v>
      </c>
      <c r="B84" s="14" t="s">
        <v>23</v>
      </c>
      <c r="C84" s="15">
        <v>46297</v>
      </c>
      <c r="D84" s="33" t="s">
        <v>144</v>
      </c>
      <c r="E84" s="33" t="s">
        <v>147</v>
      </c>
      <c r="F84" s="38">
        <v>298</v>
      </c>
      <c r="G84" s="17">
        <f t="shared" si="8"/>
        <v>59.6</v>
      </c>
      <c r="H84" s="18">
        <v>2.6</v>
      </c>
      <c r="I84" s="19">
        <f t="shared" si="9"/>
        <v>154.96</v>
      </c>
      <c r="J84" s="63" t="s">
        <v>147</v>
      </c>
      <c r="K84" s="18" t="s">
        <v>148</v>
      </c>
      <c r="L84" s="69"/>
      <c r="M84" s="18"/>
      <c r="N84" s="65">
        <v>25</v>
      </c>
      <c r="O84" s="65" t="s">
        <v>29</v>
      </c>
      <c r="P84" s="65" t="s">
        <v>35</v>
      </c>
      <c r="Q84" s="65" t="s">
        <v>35</v>
      </c>
      <c r="R84" s="65" t="s">
        <v>29</v>
      </c>
      <c r="S84" s="65" t="s">
        <v>35</v>
      </c>
      <c r="T84" s="65" t="s">
        <v>35</v>
      </c>
      <c r="U84" s="65" t="s">
        <v>36</v>
      </c>
      <c r="V84" s="17">
        <v>1531</v>
      </c>
    </row>
    <row r="85" spans="1:22" ht="30" customHeight="1" x14ac:dyDescent="0.35">
      <c r="A85" s="24">
        <f t="shared" si="21"/>
        <v>78</v>
      </c>
      <c r="B85" s="14" t="s">
        <v>31</v>
      </c>
      <c r="C85" s="15">
        <v>46298</v>
      </c>
      <c r="D85" s="33" t="s">
        <v>147</v>
      </c>
      <c r="E85" s="33" t="s">
        <v>149</v>
      </c>
      <c r="F85" s="38">
        <v>319</v>
      </c>
      <c r="G85" s="17">
        <f t="shared" si="8"/>
        <v>63.8</v>
      </c>
      <c r="H85" s="18">
        <v>2.6</v>
      </c>
      <c r="I85" s="19">
        <f t="shared" si="9"/>
        <v>165.88</v>
      </c>
      <c r="J85" s="63" t="s">
        <v>150</v>
      </c>
      <c r="K85" s="18" t="s">
        <v>151</v>
      </c>
      <c r="L85" s="69"/>
      <c r="M85" s="18"/>
      <c r="N85" s="65">
        <v>40</v>
      </c>
      <c r="O85" s="65" t="s">
        <v>29</v>
      </c>
      <c r="P85" s="65" t="s">
        <v>29</v>
      </c>
      <c r="Q85" s="65" t="s">
        <v>29</v>
      </c>
      <c r="R85" s="65" t="s">
        <v>29</v>
      </c>
      <c r="S85" s="65" t="s">
        <v>29</v>
      </c>
      <c r="T85" s="65" t="s">
        <v>29</v>
      </c>
      <c r="U85" s="65" t="s">
        <v>36</v>
      </c>
      <c r="V85" s="17">
        <v>666</v>
      </c>
    </row>
    <row r="86" spans="1:22" ht="22.5" customHeight="1" x14ac:dyDescent="0.35">
      <c r="A86" s="24">
        <f t="shared" si="21"/>
        <v>79</v>
      </c>
      <c r="B86" s="14" t="s">
        <v>37</v>
      </c>
      <c r="C86" s="15">
        <v>46299</v>
      </c>
      <c r="D86" s="33" t="s">
        <v>149</v>
      </c>
      <c r="E86" s="33" t="s">
        <v>149</v>
      </c>
      <c r="F86" s="38"/>
      <c r="G86" s="17">
        <f t="shared" si="8"/>
        <v>0</v>
      </c>
      <c r="H86" s="18">
        <v>2.6</v>
      </c>
      <c r="I86" s="19">
        <f t="shared" si="9"/>
        <v>0</v>
      </c>
      <c r="J86" s="63" t="s">
        <v>150</v>
      </c>
      <c r="K86" s="18" t="s">
        <v>151</v>
      </c>
      <c r="L86" s="69"/>
      <c r="M86" s="18"/>
      <c r="N86" s="65">
        <v>40</v>
      </c>
      <c r="O86" s="65" t="s">
        <v>29</v>
      </c>
      <c r="P86" s="65" t="s">
        <v>29</v>
      </c>
      <c r="Q86" s="65" t="s">
        <v>29</v>
      </c>
      <c r="R86" s="65" t="s">
        <v>29</v>
      </c>
      <c r="S86" s="65" t="s">
        <v>29</v>
      </c>
      <c r="T86" s="65" t="s">
        <v>29</v>
      </c>
      <c r="U86" s="65" t="s">
        <v>30</v>
      </c>
      <c r="V86" s="17">
        <v>1311</v>
      </c>
    </row>
    <row r="87" spans="1:22" ht="24" x14ac:dyDescent="0.35">
      <c r="A87" s="24">
        <f t="shared" si="21"/>
        <v>80</v>
      </c>
      <c r="B87" s="14" t="s">
        <v>41</v>
      </c>
      <c r="C87" s="15">
        <v>46300</v>
      </c>
      <c r="D87" s="33" t="s">
        <v>149</v>
      </c>
      <c r="E87" s="33" t="s">
        <v>152</v>
      </c>
      <c r="F87" s="38">
        <v>257</v>
      </c>
      <c r="G87" s="17">
        <f t="shared" si="8"/>
        <v>51.4</v>
      </c>
      <c r="H87" s="18">
        <v>2.6</v>
      </c>
      <c r="I87" s="19">
        <f t="shared" si="9"/>
        <v>133.64000000000001</v>
      </c>
      <c r="J87" s="63" t="s">
        <v>153</v>
      </c>
      <c r="K87" s="18" t="s">
        <v>154</v>
      </c>
      <c r="L87" s="69"/>
      <c r="M87" s="18"/>
      <c r="N87" s="65">
        <v>15</v>
      </c>
      <c r="O87" s="65" t="s">
        <v>35</v>
      </c>
      <c r="P87" s="65" t="s">
        <v>35</v>
      </c>
      <c r="Q87" s="65" t="s">
        <v>29</v>
      </c>
      <c r="R87" s="65" t="s">
        <v>29</v>
      </c>
      <c r="S87" s="65" t="s">
        <v>29</v>
      </c>
      <c r="T87" s="65" t="s">
        <v>35</v>
      </c>
      <c r="U87" s="65" t="s">
        <v>30</v>
      </c>
      <c r="V87" s="17">
        <v>1312</v>
      </c>
    </row>
    <row r="88" spans="1:22" ht="24" x14ac:dyDescent="0.35">
      <c r="A88" s="24">
        <f t="shared" si="21"/>
        <v>81</v>
      </c>
      <c r="B88" s="14" t="s">
        <v>42</v>
      </c>
      <c r="C88" s="15">
        <v>46301</v>
      </c>
      <c r="D88" s="33" t="s">
        <v>152</v>
      </c>
      <c r="E88" s="33" t="s">
        <v>155</v>
      </c>
      <c r="F88" s="38">
        <v>340</v>
      </c>
      <c r="G88" s="17">
        <f t="shared" si="8"/>
        <v>68</v>
      </c>
      <c r="H88" s="18">
        <v>2.6</v>
      </c>
      <c r="I88" s="19">
        <f t="shared" si="9"/>
        <v>176.8</v>
      </c>
      <c r="J88" s="63" t="s">
        <v>156</v>
      </c>
      <c r="K88" s="18" t="s">
        <v>157</v>
      </c>
      <c r="L88" s="69"/>
      <c r="M88" s="18"/>
      <c r="N88" s="65">
        <v>0</v>
      </c>
      <c r="O88" s="65" t="s">
        <v>35</v>
      </c>
      <c r="P88" s="65" t="s">
        <v>35</v>
      </c>
      <c r="Q88" s="65" t="s">
        <v>29</v>
      </c>
      <c r="R88" s="65" t="s">
        <v>29</v>
      </c>
      <c r="S88" s="65" t="s">
        <v>35</v>
      </c>
      <c r="T88" s="65" t="s">
        <v>29</v>
      </c>
      <c r="U88" s="65" t="s">
        <v>30</v>
      </c>
      <c r="V88" s="17">
        <v>1299</v>
      </c>
    </row>
    <row r="89" spans="1:22" ht="24" x14ac:dyDescent="0.35">
      <c r="A89" s="24">
        <f t="shared" si="21"/>
        <v>82</v>
      </c>
      <c r="B89" s="14" t="s">
        <v>46</v>
      </c>
      <c r="C89" s="15">
        <v>46302</v>
      </c>
      <c r="D89" s="33" t="s">
        <v>155</v>
      </c>
      <c r="E89" s="33" t="s">
        <v>158</v>
      </c>
      <c r="F89" s="38">
        <v>277</v>
      </c>
      <c r="G89" s="17">
        <f t="shared" si="8"/>
        <v>55.4</v>
      </c>
      <c r="H89" s="18">
        <v>2.6</v>
      </c>
      <c r="I89" s="19">
        <f t="shared" si="9"/>
        <v>144.04</v>
      </c>
      <c r="J89" s="63" t="s">
        <v>159</v>
      </c>
      <c r="K89" s="18" t="s">
        <v>160</v>
      </c>
      <c r="L89" s="70"/>
      <c r="M89" s="18"/>
      <c r="N89" s="65">
        <v>0</v>
      </c>
      <c r="O89" s="65" t="s">
        <v>35</v>
      </c>
      <c r="P89" s="65" t="s">
        <v>35</v>
      </c>
      <c r="Q89" s="65" t="s">
        <v>35</v>
      </c>
      <c r="R89" s="65" t="s">
        <v>35</v>
      </c>
      <c r="S89" s="65" t="s">
        <v>35</v>
      </c>
      <c r="T89" s="65" t="s">
        <v>35</v>
      </c>
      <c r="U89" s="65" t="s">
        <v>30</v>
      </c>
      <c r="V89" s="17">
        <v>1277</v>
      </c>
    </row>
    <row r="90" spans="1:22" x14ac:dyDescent="0.35">
      <c r="A90" s="24">
        <f t="shared" si="21"/>
        <v>83</v>
      </c>
      <c r="B90" s="14" t="s">
        <v>50</v>
      </c>
      <c r="C90" s="15">
        <v>46303</v>
      </c>
      <c r="D90" s="33" t="s">
        <v>158</v>
      </c>
      <c r="E90" s="33" t="s">
        <v>161</v>
      </c>
      <c r="F90" s="38"/>
      <c r="G90" s="17">
        <f t="shared" si="8"/>
        <v>0</v>
      </c>
      <c r="H90" s="18">
        <v>2.6</v>
      </c>
      <c r="I90" s="19">
        <f t="shared" si="9"/>
        <v>0</v>
      </c>
      <c r="J90" s="71"/>
      <c r="K90" s="72"/>
      <c r="L90" s="72"/>
      <c r="M90" s="72"/>
      <c r="N90" s="73"/>
      <c r="O90" s="74"/>
      <c r="P90" s="73"/>
      <c r="Q90" s="73"/>
      <c r="R90" s="73"/>
      <c r="S90" s="73"/>
      <c r="T90" s="73"/>
      <c r="U90" s="73"/>
      <c r="V90" s="75"/>
    </row>
    <row r="91" spans="1:22" ht="36" x14ac:dyDescent="0.35">
      <c r="A91" s="76"/>
      <c r="B91" s="77"/>
      <c r="C91" s="77"/>
      <c r="D91" s="78"/>
      <c r="E91" s="79" t="s">
        <v>162</v>
      </c>
      <c r="F91" s="80">
        <f>SUM(F6:F90)</f>
        <v>10660</v>
      </c>
      <c r="G91" s="81">
        <f>SUM(G6:G90)</f>
        <v>2132.4</v>
      </c>
      <c r="H91" s="82"/>
      <c r="I91" s="79">
        <f>SUM(I6:I90)</f>
        <v>5542.8400000000011</v>
      </c>
      <c r="J91" s="83"/>
      <c r="K91" s="83"/>
      <c r="L91" s="83"/>
      <c r="M91" s="79">
        <f>SUM(M4:M90)</f>
        <v>50</v>
      </c>
      <c r="N91" s="79">
        <f>SUM(N7:N90)</f>
        <v>2574</v>
      </c>
      <c r="O91" s="74"/>
      <c r="P91" s="73"/>
      <c r="Q91" s="73"/>
      <c r="R91" s="73"/>
      <c r="S91" s="73"/>
      <c r="T91" s="73"/>
      <c r="U91" s="84">
        <f>SUM(N91:N91,I91)</f>
        <v>8116.8400000000011</v>
      </c>
      <c r="V91" s="85"/>
    </row>
    <row r="92" spans="1:22" x14ac:dyDescent="0.35">
      <c r="A92" s="86"/>
      <c r="B92" s="86"/>
      <c r="C92" s="86"/>
      <c r="D92" s="86"/>
      <c r="E92" s="87"/>
      <c r="F92" s="87"/>
      <c r="G92" s="87"/>
      <c r="H92" s="87"/>
      <c r="I92" s="87"/>
      <c r="J92" s="87"/>
      <c r="K92" s="86"/>
      <c r="L92" s="86"/>
      <c r="M92" s="86"/>
      <c r="N92" s="86"/>
      <c r="O92" s="86"/>
      <c r="P92" s="86"/>
      <c r="Q92" s="86"/>
      <c r="R92" s="88" t="s">
        <v>163</v>
      </c>
      <c r="S92" s="88"/>
      <c r="T92" s="88"/>
      <c r="U92" s="89">
        <f>SUM(U91)/A90</f>
        <v>97.793253012048211</v>
      </c>
      <c r="V92" s="88"/>
    </row>
    <row r="93" spans="1:22" x14ac:dyDescent="0.35">
      <c r="A93" s="86"/>
      <c r="B93" s="86"/>
      <c r="C93" s="86"/>
      <c r="D93" s="86"/>
      <c r="E93" s="86" t="s">
        <v>164</v>
      </c>
      <c r="F93" s="86" t="s">
        <v>165</v>
      </c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</row>
    <row r="94" spans="1:22" x14ac:dyDescent="0.35">
      <c r="A94" s="86"/>
      <c r="B94" s="86"/>
      <c r="C94" s="86"/>
      <c r="D94" s="86"/>
      <c r="E94" s="86" t="s">
        <v>166</v>
      </c>
      <c r="F94" s="86" t="s">
        <v>167</v>
      </c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</row>
    <row r="95" spans="1:22" x14ac:dyDescent="0.35">
      <c r="A95" s="90"/>
      <c r="B95" s="91"/>
      <c r="C95" s="91"/>
      <c r="D95" s="92"/>
      <c r="E95" s="86" t="s">
        <v>168</v>
      </c>
      <c r="F95" s="86" t="s">
        <v>169</v>
      </c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</row>
    <row r="96" spans="1:22" x14ac:dyDescent="0.35">
      <c r="A96" s="90"/>
      <c r="B96" s="91"/>
      <c r="C96" s="91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</row>
  </sheetData>
  <mergeCells count="21">
    <mergeCell ref="U91:V91"/>
    <mergeCell ref="R92:T92"/>
    <mergeCell ref="U92:V92"/>
    <mergeCell ref="B66:V66"/>
    <mergeCell ref="L67:L68"/>
    <mergeCell ref="B71:V71"/>
    <mergeCell ref="L72:L74"/>
    <mergeCell ref="L76:L77"/>
    <mergeCell ref="L78:L89"/>
    <mergeCell ref="L37:L39"/>
    <mergeCell ref="L40:L42"/>
    <mergeCell ref="L43:L44"/>
    <mergeCell ref="B49:V49"/>
    <mergeCell ref="L50:L57"/>
    <mergeCell ref="L61:L64"/>
    <mergeCell ref="B1:V1"/>
    <mergeCell ref="U2:V2"/>
    <mergeCell ref="B3:V3"/>
    <mergeCell ref="L4:L14"/>
    <mergeCell ref="L32:L35"/>
    <mergeCell ref="B36:V36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Lloyd</dc:creator>
  <cp:lastModifiedBy>Chris Lloyd</cp:lastModifiedBy>
  <cp:lastPrinted>2022-12-22T21:46:16Z</cp:lastPrinted>
  <dcterms:created xsi:type="dcterms:W3CDTF">2022-12-22T21:39:25Z</dcterms:created>
  <dcterms:modified xsi:type="dcterms:W3CDTF">2022-12-22T21:47:03Z</dcterms:modified>
</cp:coreProperties>
</file>